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externalReferences>
    <externalReference r:id="rId7"/>
  </externalReference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<sst xmlns="http://schemas.openxmlformats.org/spreadsheetml/2006/main" count="107" uniqueCount="31">
  <si>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</si>
  <si>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</si>
  <si>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</si>
  <si>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</si>
  <si>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</si>
  <si>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</si>
  <si>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</si>
  <si>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</si>
  <si>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</si>
  <si>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</si>
  <si>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</si>
  <si>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</si>
  <si>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</si>
  <si>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</si>
  <si>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</si>
  <si>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</si>
  <si>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</si>
  <si>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</si>
  <si>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</si>
  <si>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</si>
  <si>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</si>
  <si>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</si>
  <si>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</si>
  <si>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</si>
  <si>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KINTO</t>
  </si>
  <si>
    <t>Quota Mercado 2023</t>
  </si>
  <si>
    <t>QUADRO  1  -   PRODUÇÃO MENSAL COM INVESTIMENTO  -  JULHO  2023-22</t>
  </si>
  <si>
    <t>QUADRO  2  -   PRODUÇÃO ACUMULADA COM INVESTIMENTO  -  JULHO  2023-22</t>
  </si>
  <si>
    <t>TOTAL ACUM  JUL 2022</t>
  </si>
  <si>
    <t>TOTAL ACUM  JUL 2023</t>
  </si>
  <si>
    <t>QUADRO  3  -  FROTA COM INVESTIMENTO  -  JULHO  2023-22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</si>
</sst>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Renting/RENT%20VIATURAS%20LIGEIRAS/Estat&#237;stica/2023/Estatisticas%20Mensais/Quadros%20M&#227;e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mensal "/>
      <sheetName val="Frota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C7">
      <selection activeCell="M13" sqref="M13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44743</v>
      </c>
      <c r="D7" s="60"/>
      <c r="E7" s="60"/>
      <c r="F7" s="60"/>
      <c r="G7" s="60"/>
      <c r="H7" s="60"/>
      <c r="I7" s="59">
        <v>45108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350</v>
      </c>
      <c r="D10" s="15">
        <v>31</v>
      </c>
      <c r="E10" s="22">
        <f aca="true" t="shared" si="0" ref="E10:E16">C10+D10</f>
        <v>381</v>
      </c>
      <c r="F10" s="15">
        <v>8530</v>
      </c>
      <c r="G10" s="16">
        <v>692</v>
      </c>
      <c r="H10" s="17">
        <f aca="true" t="shared" si="1" ref="H10:H16">F10+G10</f>
        <v>9222</v>
      </c>
      <c r="I10" s="18">
        <v>405</v>
      </c>
      <c r="J10" s="15">
        <v>21</v>
      </c>
      <c r="K10" s="15">
        <f aca="true" t="shared" si="2" ref="K10:K16">I10+J10</f>
        <v>426</v>
      </c>
      <c r="L10" s="15">
        <v>11718</v>
      </c>
      <c r="M10" s="16">
        <v>432</v>
      </c>
      <c r="N10" s="17">
        <f aca="true" t="shared" si="3" ref="N10:N16">L10+M10</f>
        <v>12150</v>
      </c>
      <c r="O10" s="19">
        <f aca="true" t="shared" si="4" ref="O10:O15">(K10-E10)/E10</f>
        <v>0.11811023622047244</v>
      </c>
      <c r="P10" s="20">
        <f aca="true" t="shared" si="5" ref="P10:P15">(N10-H10)/H10</f>
        <v>0.31750162654521796</v>
      </c>
      <c r="Q10" s="19">
        <f aca="true" t="shared" si="6" ref="Q10:Q15">K10/$K$17</f>
        <v>0.13962635201573254</v>
      </c>
      <c r="R10" s="20">
        <f aca="true" t="shared" si="7" ref="R10:R15">N10/$N$17</f>
        <v>0.14490723521825447</v>
      </c>
    </row>
    <row r="11" spans="2:18" ht="27.75" customHeight="1">
      <c r="B11" s="28" t="s">
        <v>20</v>
      </c>
      <c r="C11" s="25">
        <v>235</v>
      </c>
      <c r="D11" s="22">
        <v>36</v>
      </c>
      <c r="E11" s="22">
        <f t="shared" si="0"/>
        <v>271</v>
      </c>
      <c r="F11" s="22">
        <v>6340</v>
      </c>
      <c r="G11" s="23">
        <v>573</v>
      </c>
      <c r="H11" s="24">
        <f t="shared" si="1"/>
        <v>6913</v>
      </c>
      <c r="I11" s="25">
        <v>269</v>
      </c>
      <c r="J11" s="22">
        <v>108</v>
      </c>
      <c r="K11" s="22">
        <f t="shared" si="2"/>
        <v>377</v>
      </c>
      <c r="L11" s="22">
        <v>7551</v>
      </c>
      <c r="M11" s="23">
        <v>1875</v>
      </c>
      <c r="N11" s="24">
        <f t="shared" si="3"/>
        <v>9426</v>
      </c>
      <c r="O11" s="26">
        <f t="shared" si="4"/>
        <v>0.39114391143911437</v>
      </c>
      <c r="P11" s="27">
        <f t="shared" si="5"/>
        <v>0.36351800954722985</v>
      </c>
      <c r="Q11" s="26">
        <f t="shared" si="6"/>
        <v>0.12356604392002622</v>
      </c>
      <c r="R11" s="27">
        <f t="shared" si="7"/>
        <v>0.11241939087796432</v>
      </c>
    </row>
    <row r="12" spans="2:18" ht="27.75" customHeight="1">
      <c r="B12" s="21" t="s">
        <v>24</v>
      </c>
      <c r="C12" s="25">
        <v>170</v>
      </c>
      <c r="D12" s="22">
        <v>47</v>
      </c>
      <c r="E12" s="22">
        <f t="shared" si="0"/>
        <v>217</v>
      </c>
      <c r="F12" s="22">
        <v>4278</v>
      </c>
      <c r="G12" s="22">
        <v>862</v>
      </c>
      <c r="H12" s="24">
        <f t="shared" si="1"/>
        <v>5140</v>
      </c>
      <c r="I12" s="25">
        <v>312</v>
      </c>
      <c r="J12" s="22">
        <v>60</v>
      </c>
      <c r="K12" s="22">
        <f t="shared" si="2"/>
        <v>372</v>
      </c>
      <c r="L12" s="22">
        <v>7967</v>
      </c>
      <c r="M12" s="23">
        <v>1161</v>
      </c>
      <c r="N12" s="24">
        <f t="shared" si="3"/>
        <v>9128</v>
      </c>
      <c r="O12" s="26">
        <f t="shared" si="4"/>
        <v>0.7142857142857143</v>
      </c>
      <c r="P12" s="27">
        <f t="shared" si="5"/>
        <v>0.775875486381323</v>
      </c>
      <c r="Q12" s="26">
        <f t="shared" si="6"/>
        <v>0.12192723697148476</v>
      </c>
      <c r="R12" s="27">
        <f t="shared" si="7"/>
        <v>0.10886528749565652</v>
      </c>
    </row>
    <row r="13" spans="2:18" ht="27.75" customHeight="1">
      <c r="B13" s="21" t="s">
        <v>10</v>
      </c>
      <c r="C13" s="25">
        <v>833</v>
      </c>
      <c r="D13" s="22">
        <v>108</v>
      </c>
      <c r="E13" s="22">
        <f t="shared" si="0"/>
        <v>941</v>
      </c>
      <c r="F13" s="22">
        <v>23120</v>
      </c>
      <c r="G13" s="22">
        <v>2039</v>
      </c>
      <c r="H13" s="24">
        <f t="shared" si="1"/>
        <v>25159</v>
      </c>
      <c r="I13" s="25">
        <v>1245</v>
      </c>
      <c r="J13" s="22">
        <v>214</v>
      </c>
      <c r="K13" s="22">
        <f t="shared" si="2"/>
        <v>1459</v>
      </c>
      <c r="L13" s="22">
        <v>36985</v>
      </c>
      <c r="M13" s="23">
        <v>5032</v>
      </c>
      <c r="N13" s="24">
        <f t="shared" si="3"/>
        <v>42017</v>
      </c>
      <c r="O13" s="26">
        <f t="shared" si="4"/>
        <v>0.5504782146652497</v>
      </c>
      <c r="P13" s="27">
        <f t="shared" si="5"/>
        <v>0.6700584283954052</v>
      </c>
      <c r="Q13" s="26">
        <f t="shared" si="6"/>
        <v>0.47820386758439853</v>
      </c>
      <c r="R13" s="27">
        <f t="shared" si="7"/>
        <v>0.5011166503839833</v>
      </c>
    </row>
    <row r="14" spans="2:18" ht="27.75" customHeight="1">
      <c r="B14" s="28" t="s">
        <v>23</v>
      </c>
      <c r="C14" s="25">
        <v>56</v>
      </c>
      <c r="D14" s="22">
        <v>1</v>
      </c>
      <c r="E14" s="22">
        <f t="shared" si="0"/>
        <v>57</v>
      </c>
      <c r="F14" s="22">
        <v>934</v>
      </c>
      <c r="G14" s="22">
        <v>18</v>
      </c>
      <c r="H14" s="24">
        <f t="shared" si="1"/>
        <v>952</v>
      </c>
      <c r="I14" s="25">
        <v>36</v>
      </c>
      <c r="J14" s="22">
        <v>26</v>
      </c>
      <c r="K14" s="22">
        <f t="shared" si="2"/>
        <v>62</v>
      </c>
      <c r="L14" s="22">
        <v>837</v>
      </c>
      <c r="M14" s="23">
        <v>539</v>
      </c>
      <c r="N14" s="24">
        <f t="shared" si="3"/>
        <v>1376</v>
      </c>
      <c r="O14" s="26">
        <f>(K14-E14)/E14</f>
        <v>0.08771929824561403</v>
      </c>
      <c r="P14" s="27">
        <f>(N14-H14)/H14</f>
        <v>0.44537815126050423</v>
      </c>
      <c r="Q14" s="26">
        <f t="shared" si="6"/>
        <v>0.020321206161914126</v>
      </c>
      <c r="R14" s="27">
        <f t="shared" si="7"/>
        <v>0.016410893469985033</v>
      </c>
    </row>
    <row r="15" spans="2:18" ht="27.75" customHeight="1">
      <c r="B15" s="21" t="s">
        <v>11</v>
      </c>
      <c r="C15" s="25">
        <v>196</v>
      </c>
      <c r="D15" s="22">
        <v>19</v>
      </c>
      <c r="E15" s="22">
        <f t="shared" si="0"/>
        <v>215</v>
      </c>
      <c r="F15" s="22">
        <v>6110</v>
      </c>
      <c r="G15" s="22">
        <v>540</v>
      </c>
      <c r="H15" s="24">
        <f t="shared" si="1"/>
        <v>6650</v>
      </c>
      <c r="I15" s="25">
        <v>250</v>
      </c>
      <c r="J15" s="22">
        <v>36</v>
      </c>
      <c r="K15" s="22">
        <f t="shared" si="2"/>
        <v>286</v>
      </c>
      <c r="L15" s="22">
        <v>7458</v>
      </c>
      <c r="M15" s="23">
        <v>879</v>
      </c>
      <c r="N15" s="24">
        <f t="shared" si="3"/>
        <v>8337</v>
      </c>
      <c r="O15" s="26">
        <f t="shared" si="4"/>
        <v>0.3302325581395349</v>
      </c>
      <c r="P15" s="27">
        <f t="shared" si="5"/>
        <v>0.2536842105263158</v>
      </c>
      <c r="Q15" s="26">
        <f t="shared" si="6"/>
        <v>0.09373975745657162</v>
      </c>
      <c r="R15" s="27">
        <f t="shared" si="7"/>
        <v>0.09943140905469855</v>
      </c>
    </row>
    <row r="16" spans="2:18" ht="27.75" customHeight="1" thickBot="1">
      <c r="B16" s="5" t="s">
        <v>22</v>
      </c>
      <c r="C16" s="25">
        <v>26</v>
      </c>
      <c r="D16" s="15">
        <v>3</v>
      </c>
      <c r="E16" s="22">
        <f t="shared" si="0"/>
        <v>29</v>
      </c>
      <c r="F16" s="15">
        <v>528.76</v>
      </c>
      <c r="G16" s="16">
        <v>49.308</v>
      </c>
      <c r="H16" s="24">
        <f t="shared" si="1"/>
        <v>578.068</v>
      </c>
      <c r="I16" s="18">
        <v>63</v>
      </c>
      <c r="J16" s="15">
        <v>6</v>
      </c>
      <c r="K16" s="22">
        <f t="shared" si="2"/>
        <v>69</v>
      </c>
      <c r="L16" s="15">
        <v>1293.107</v>
      </c>
      <c r="M16" s="16">
        <v>119.638</v>
      </c>
      <c r="N16" s="24">
        <f t="shared" si="3"/>
        <v>1412.745</v>
      </c>
      <c r="O16" s="26">
        <f>(K16-E16)/E16</f>
        <v>1.3793103448275863</v>
      </c>
      <c r="P16" s="27">
        <f>(N16-H16)/H16</f>
        <v>1.4439079831438515</v>
      </c>
      <c r="Q16" s="26">
        <f>K16/$K$17</f>
        <v>0.02261553588987217</v>
      </c>
      <c r="R16" s="27">
        <f>N16/$N$17</f>
        <v>0.01684913349945785</v>
      </c>
    </row>
    <row r="17" spans="2:18" ht="34.5" customHeight="1" thickBot="1">
      <c r="B17" s="41" t="s">
        <v>19</v>
      </c>
      <c r="C17" s="40">
        <f>SUM(C10:C16)</f>
        <v>1866</v>
      </c>
      <c r="D17" s="31">
        <f aca="true" t="shared" si="8" ref="D17:N17">SUM(D10:D16)</f>
        <v>245</v>
      </c>
      <c r="E17" s="31">
        <f t="shared" si="8"/>
        <v>2111</v>
      </c>
      <c r="F17" s="31">
        <f t="shared" si="8"/>
        <v>49840.76</v>
      </c>
      <c r="G17" s="32">
        <f t="shared" si="8"/>
        <v>4773.308</v>
      </c>
      <c r="H17" s="33">
        <f t="shared" si="8"/>
        <v>54614.068</v>
      </c>
      <c r="I17" s="30">
        <f t="shared" si="8"/>
        <v>2580</v>
      </c>
      <c r="J17" s="31">
        <f t="shared" si="8"/>
        <v>471</v>
      </c>
      <c r="K17" s="31">
        <f t="shared" si="8"/>
        <v>3051</v>
      </c>
      <c r="L17" s="31">
        <f t="shared" si="8"/>
        <v>73809.107</v>
      </c>
      <c r="M17" s="32">
        <f t="shared" si="8"/>
        <v>10037.638</v>
      </c>
      <c r="N17" s="33">
        <f t="shared" si="8"/>
        <v>83846.745</v>
      </c>
      <c r="O17" s="34">
        <f>(K17-E17)/E17</f>
        <v>0.4452865940312648</v>
      </c>
      <c r="P17" s="35">
        <f>(N17-H17)/H17</f>
        <v>0.5352591021053402</v>
      </c>
      <c r="Q17" s="34">
        <f>SUM(Q10:Q16)</f>
        <v>1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8" zoomScaleNormal="68" zoomScalePageLayoutView="0" workbookViewId="0" topLeftCell="A10">
      <selection activeCell="L10" sqref="L10:M16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28</v>
      </c>
      <c r="D7" s="60"/>
      <c r="E7" s="60"/>
      <c r="F7" s="60"/>
      <c r="G7" s="60"/>
      <c r="H7" s="60"/>
      <c r="I7" s="59" t="s">
        <v>29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2236</v>
      </c>
      <c r="D10" s="15">
        <v>400</v>
      </c>
      <c r="E10" s="15">
        <f aca="true" t="shared" si="0" ref="E10:E16">C10+D10</f>
        <v>2636</v>
      </c>
      <c r="F10" s="15">
        <v>53687</v>
      </c>
      <c r="G10" s="16">
        <v>8566</v>
      </c>
      <c r="H10" s="17">
        <f aca="true" t="shared" si="1" ref="H10:H16">F10+G10</f>
        <v>62253</v>
      </c>
      <c r="I10" s="18">
        <v>2738</v>
      </c>
      <c r="J10" s="15">
        <v>220</v>
      </c>
      <c r="K10" s="15">
        <f aca="true" t="shared" si="2" ref="K10:K15">I10+J10</f>
        <v>2958</v>
      </c>
      <c r="L10" s="15">
        <v>74671.30252000001</v>
      </c>
      <c r="M10" s="16">
        <v>5517.22587</v>
      </c>
      <c r="N10" s="17">
        <f aca="true" t="shared" si="3" ref="N10:N15">L10+M10</f>
        <v>80188.52839</v>
      </c>
      <c r="O10" s="19">
        <f aca="true" t="shared" si="4" ref="O10:O17">(K10-E10)/E10</f>
        <v>0.12215477996965099</v>
      </c>
      <c r="P10" s="20">
        <f aca="true" t="shared" si="5" ref="P10:P17">(N10-H10)/H10</f>
        <v>0.2881070533146998</v>
      </c>
      <c r="Q10" s="19">
        <f aca="true" t="shared" si="6" ref="Q10:Q15">K10/$K$17</f>
        <v>0.15793688931603395</v>
      </c>
      <c r="R10" s="20">
        <f aca="true" t="shared" si="7" ref="R10:R15">N10/$N$17</f>
        <v>0.15639449624403104</v>
      </c>
    </row>
    <row r="11" spans="2:18" ht="27.75" customHeight="1">
      <c r="B11" s="28" t="s">
        <v>16</v>
      </c>
      <c r="C11" s="25">
        <v>1643</v>
      </c>
      <c r="D11" s="22">
        <v>349</v>
      </c>
      <c r="E11" s="22">
        <f t="shared" si="0"/>
        <v>1992</v>
      </c>
      <c r="F11" s="22">
        <v>46683</v>
      </c>
      <c r="G11" s="23">
        <v>6763</v>
      </c>
      <c r="H11" s="24">
        <f t="shared" si="1"/>
        <v>53446</v>
      </c>
      <c r="I11" s="25">
        <v>2146</v>
      </c>
      <c r="J11" s="22">
        <v>575</v>
      </c>
      <c r="K11" s="22">
        <f t="shared" si="2"/>
        <v>2721</v>
      </c>
      <c r="L11" s="22">
        <v>62167.22919000001</v>
      </c>
      <c r="M11" s="23">
        <v>10715.066350000001</v>
      </c>
      <c r="N11" s="24">
        <f t="shared" si="3"/>
        <v>72882.29554000002</v>
      </c>
      <c r="O11" s="26">
        <f t="shared" si="4"/>
        <v>0.36596385542168675</v>
      </c>
      <c r="P11" s="27">
        <f t="shared" si="5"/>
        <v>0.3636623047562029</v>
      </c>
      <c r="Q11" s="26">
        <f t="shared" si="6"/>
        <v>0.14528271664263975</v>
      </c>
      <c r="R11" s="27">
        <f t="shared" si="7"/>
        <v>0.14214489435010433</v>
      </c>
    </row>
    <row r="12" spans="2:18" ht="27.75" customHeight="1">
      <c r="B12" s="21" t="s">
        <v>24</v>
      </c>
      <c r="C12" s="25">
        <v>1064</v>
      </c>
      <c r="D12" s="22">
        <v>422</v>
      </c>
      <c r="E12" s="23">
        <f t="shared" si="0"/>
        <v>1486</v>
      </c>
      <c r="F12" s="22">
        <v>25637</v>
      </c>
      <c r="G12" s="22">
        <v>6814</v>
      </c>
      <c r="H12" s="24">
        <f t="shared" si="1"/>
        <v>32451</v>
      </c>
      <c r="I12" s="25">
        <v>1757</v>
      </c>
      <c r="J12" s="22">
        <v>277</v>
      </c>
      <c r="K12" s="22">
        <f t="shared" si="2"/>
        <v>2034</v>
      </c>
      <c r="L12" s="22">
        <v>44796</v>
      </c>
      <c r="M12" s="23">
        <v>5658</v>
      </c>
      <c r="N12" s="24">
        <f t="shared" si="3"/>
        <v>50454</v>
      </c>
      <c r="O12" s="26">
        <f t="shared" si="4"/>
        <v>0.36877523553162855</v>
      </c>
      <c r="P12" s="27">
        <f t="shared" si="5"/>
        <v>0.5547748913746879</v>
      </c>
      <c r="Q12" s="26">
        <f t="shared" si="6"/>
        <v>0.10860163382988948</v>
      </c>
      <c r="R12" s="27">
        <f t="shared" si="7"/>
        <v>0.09840220380550546</v>
      </c>
    </row>
    <row r="13" spans="2:18" ht="27.75" customHeight="1">
      <c r="B13" s="21" t="s">
        <v>10</v>
      </c>
      <c r="C13" s="25">
        <v>5940</v>
      </c>
      <c r="D13" s="22">
        <v>1534</v>
      </c>
      <c r="E13" s="22">
        <f t="shared" si="0"/>
        <v>7474</v>
      </c>
      <c r="F13" s="22">
        <v>154310</v>
      </c>
      <c r="G13" s="22">
        <v>26146</v>
      </c>
      <c r="H13" s="24">
        <f t="shared" si="1"/>
        <v>180456</v>
      </c>
      <c r="I13" s="25">
        <v>7155</v>
      </c>
      <c r="J13" s="22">
        <v>1138</v>
      </c>
      <c r="K13" s="22">
        <f t="shared" si="2"/>
        <v>8293</v>
      </c>
      <c r="L13" s="22">
        <v>209764.44092</v>
      </c>
      <c r="M13" s="23">
        <v>26554.55169</v>
      </c>
      <c r="N13" s="24">
        <f t="shared" si="3"/>
        <v>236318.99261</v>
      </c>
      <c r="O13" s="26">
        <f t="shared" si="4"/>
        <v>0.10957987690660959</v>
      </c>
      <c r="P13" s="27">
        <f t="shared" si="5"/>
        <v>0.3095657257724874</v>
      </c>
      <c r="Q13" s="26">
        <f t="shared" si="6"/>
        <v>0.44278925730151103</v>
      </c>
      <c r="R13" s="27">
        <f t="shared" si="7"/>
        <v>0.4609012104871954</v>
      </c>
    </row>
    <row r="14" spans="2:18" ht="27.75" customHeight="1">
      <c r="B14" s="44" t="s">
        <v>23</v>
      </c>
      <c r="C14" s="25">
        <v>600</v>
      </c>
      <c r="D14" s="22">
        <v>44</v>
      </c>
      <c r="E14" s="22">
        <f t="shared" si="0"/>
        <v>644</v>
      </c>
      <c r="F14" s="22">
        <v>9602</v>
      </c>
      <c r="G14" s="22">
        <v>914</v>
      </c>
      <c r="H14" s="24">
        <f t="shared" si="1"/>
        <v>10516</v>
      </c>
      <c r="I14" s="25">
        <v>248</v>
      </c>
      <c r="J14" s="22">
        <v>82</v>
      </c>
      <c r="K14" s="22">
        <f t="shared" si="2"/>
        <v>330</v>
      </c>
      <c r="L14" s="22">
        <v>5076.248810000001</v>
      </c>
      <c r="M14" s="23">
        <v>1702.48873</v>
      </c>
      <c r="N14" s="24">
        <f t="shared" si="3"/>
        <v>6778.737540000001</v>
      </c>
      <c r="O14" s="26">
        <f>(K14-E14)/E14</f>
        <v>-0.48757763975155277</v>
      </c>
      <c r="P14" s="27">
        <f>(N14-H14)/H14</f>
        <v>-0.35538821414986677</v>
      </c>
      <c r="Q14" s="26">
        <f t="shared" si="6"/>
        <v>0.01761973410219446</v>
      </c>
      <c r="R14" s="27">
        <f t="shared" si="7"/>
        <v>0.01322080931056231</v>
      </c>
    </row>
    <row r="15" spans="2:18" ht="27.75" customHeight="1">
      <c r="B15" s="21" t="s">
        <v>11</v>
      </c>
      <c r="C15" s="25">
        <v>1086</v>
      </c>
      <c r="D15" s="22">
        <v>163</v>
      </c>
      <c r="E15" s="22">
        <f t="shared" si="0"/>
        <v>1249</v>
      </c>
      <c r="F15" s="22">
        <v>34070</v>
      </c>
      <c r="G15" s="22">
        <v>3581</v>
      </c>
      <c r="H15" s="24">
        <f t="shared" si="1"/>
        <v>37651</v>
      </c>
      <c r="I15" s="25">
        <v>1774</v>
      </c>
      <c r="J15" s="22">
        <v>158</v>
      </c>
      <c r="K15" s="22">
        <f t="shared" si="2"/>
        <v>1932</v>
      </c>
      <c r="L15" s="22">
        <v>52517</v>
      </c>
      <c r="M15" s="23">
        <v>3648</v>
      </c>
      <c r="N15" s="24">
        <f t="shared" si="3"/>
        <v>56165</v>
      </c>
      <c r="O15" s="26">
        <f t="shared" si="4"/>
        <v>0.5468374699759808</v>
      </c>
      <c r="P15" s="27">
        <f t="shared" si="5"/>
        <v>0.4917266473666038</v>
      </c>
      <c r="Q15" s="26">
        <f t="shared" si="6"/>
        <v>0.1031555341983021</v>
      </c>
      <c r="R15" s="27">
        <f t="shared" si="7"/>
        <v>0.10954056718468733</v>
      </c>
    </row>
    <row r="16" spans="2:18" ht="27.75" customHeight="1" thickBot="1">
      <c r="B16" s="5" t="s">
        <v>22</v>
      </c>
      <c r="C16" s="18">
        <v>176</v>
      </c>
      <c r="D16" s="15">
        <v>23</v>
      </c>
      <c r="E16" s="22">
        <f t="shared" si="0"/>
        <v>199</v>
      </c>
      <c r="F16" s="15">
        <v>3776.0060000000003</v>
      </c>
      <c r="G16" s="16">
        <v>451.679</v>
      </c>
      <c r="H16" s="24">
        <f t="shared" si="1"/>
        <v>4227.685</v>
      </c>
      <c r="I16" s="18">
        <v>414</v>
      </c>
      <c r="J16" s="15">
        <v>47</v>
      </c>
      <c r="K16" s="22">
        <f>I16+J16</f>
        <v>461</v>
      </c>
      <c r="L16" s="22">
        <v>9065.908</v>
      </c>
      <c r="M16" s="23">
        <v>878.9570000000001</v>
      </c>
      <c r="N16" s="24">
        <f>L16+M16</f>
        <v>9944.865</v>
      </c>
      <c r="O16" s="26">
        <f>(K16-E16)/E16</f>
        <v>1.3165829145728642</v>
      </c>
      <c r="P16" s="27">
        <f>(N16-H16)/H16</f>
        <v>1.3523192953117364</v>
      </c>
      <c r="Q16" s="26">
        <f>K16/$K$17</f>
        <v>0.024614234609429228</v>
      </c>
      <c r="R16" s="27">
        <f>N16/$N$17</f>
        <v>0.0193958186179141</v>
      </c>
    </row>
    <row r="17" spans="2:18" ht="36.75" customHeight="1" thickBot="1">
      <c r="B17" s="42" t="s">
        <v>15</v>
      </c>
      <c r="C17" s="30">
        <f aca="true" t="shared" si="8" ref="C17:H17">SUM(C10:C16)</f>
        <v>12745</v>
      </c>
      <c r="D17" s="31">
        <f t="shared" si="8"/>
        <v>2935</v>
      </c>
      <c r="E17" s="31">
        <f t="shared" si="8"/>
        <v>15680</v>
      </c>
      <c r="F17" s="31">
        <f t="shared" si="8"/>
        <v>327765.006</v>
      </c>
      <c r="G17" s="32">
        <f t="shared" si="8"/>
        <v>53235.679</v>
      </c>
      <c r="H17" s="33">
        <f t="shared" si="8"/>
        <v>381000.685</v>
      </c>
      <c r="I17" s="30">
        <f aca="true" t="shared" si="9" ref="I17:N17">SUM(I10:I16)</f>
        <v>16232</v>
      </c>
      <c r="J17" s="31">
        <f t="shared" si="9"/>
        <v>2497</v>
      </c>
      <c r="K17" s="31">
        <f t="shared" si="9"/>
        <v>18729</v>
      </c>
      <c r="L17" s="31">
        <f t="shared" si="9"/>
        <v>458058.12944</v>
      </c>
      <c r="M17" s="32">
        <f t="shared" si="9"/>
        <v>54674.28964</v>
      </c>
      <c r="N17" s="33">
        <f t="shared" si="9"/>
        <v>512732.41908</v>
      </c>
      <c r="O17" s="34">
        <f t="shared" si="4"/>
        <v>0.1944515306122449</v>
      </c>
      <c r="P17" s="35">
        <f t="shared" si="5"/>
        <v>0.3457519612595973</v>
      </c>
      <c r="Q17" s="34">
        <f>SUM(Q10:Q16)</f>
        <v>1</v>
      </c>
      <c r="R17" s="35">
        <f>SUM(R10:R16)</f>
        <v>1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Q6:R6"/>
    <mergeCell ref="O7:R7"/>
    <mergeCell ref="I7:N7"/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8">
      <selection activeCell="J10" sqref="J10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30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44743</v>
      </c>
      <c r="D7" s="60"/>
      <c r="E7" s="60"/>
      <c r="F7" s="60"/>
      <c r="G7" s="60"/>
      <c r="H7" s="60"/>
      <c r="I7" s="59">
        <v>45108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25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15996</v>
      </c>
      <c r="D10" s="14">
        <v>3447</v>
      </c>
      <c r="E10" s="15">
        <f aca="true" t="shared" si="0" ref="E10:E16">C10+D10</f>
        <v>19443</v>
      </c>
      <c r="F10" s="15">
        <v>276012</v>
      </c>
      <c r="G10" s="16">
        <v>36749</v>
      </c>
      <c r="H10" s="17">
        <f aca="true" t="shared" si="1" ref="H10:H16">F10+G10</f>
        <v>312761</v>
      </c>
      <c r="I10" s="13">
        <v>16534</v>
      </c>
      <c r="J10" s="14">
        <v>3267</v>
      </c>
      <c r="K10" s="14">
        <f aca="true" t="shared" si="2" ref="K10:K15">I10+J10</f>
        <v>19801</v>
      </c>
      <c r="L10" s="15">
        <v>309356</v>
      </c>
      <c r="M10" s="16">
        <v>35625</v>
      </c>
      <c r="N10" s="17">
        <f aca="true" t="shared" si="3" ref="N10:N15">L10+M10</f>
        <v>344981</v>
      </c>
      <c r="O10" s="19">
        <f aca="true" t="shared" si="4" ref="O10:O17">(K10-E10)/E10</f>
        <v>0.018412796379159595</v>
      </c>
      <c r="P10" s="20">
        <f aca="true" t="shared" si="5" ref="P10:P17">(N10-H10)/H10</f>
        <v>0.10301795940030886</v>
      </c>
      <c r="Q10" s="19">
        <f aca="true" t="shared" si="6" ref="Q10:Q15">K10/$K$17</f>
        <v>0.15190174448041488</v>
      </c>
      <c r="R10" s="20">
        <f aca="true" t="shared" si="7" ref="R10:R15">N10/$N$17</f>
        <v>0.1516440495293613</v>
      </c>
    </row>
    <row r="11" spans="2:18" ht="27.75" customHeight="1">
      <c r="B11" s="28" t="s">
        <v>18</v>
      </c>
      <c r="C11" s="25">
        <v>12950</v>
      </c>
      <c r="D11" s="22">
        <v>2865</v>
      </c>
      <c r="E11" s="22">
        <f t="shared" si="0"/>
        <v>15815</v>
      </c>
      <c r="F11" s="39">
        <v>244758</v>
      </c>
      <c r="G11" s="39">
        <v>26749</v>
      </c>
      <c r="H11" s="24">
        <f t="shared" si="1"/>
        <v>271507</v>
      </c>
      <c r="I11" s="25">
        <v>14168</v>
      </c>
      <c r="J11" s="22">
        <v>3074</v>
      </c>
      <c r="K11" s="22">
        <f t="shared" si="2"/>
        <v>17242</v>
      </c>
      <c r="L11" s="39">
        <v>277583</v>
      </c>
      <c r="M11" s="39">
        <v>32901</v>
      </c>
      <c r="N11" s="24">
        <f t="shared" si="3"/>
        <v>310484</v>
      </c>
      <c r="O11" s="26">
        <f t="shared" si="4"/>
        <v>0.0902307935504268</v>
      </c>
      <c r="P11" s="27">
        <f t="shared" si="5"/>
        <v>0.14355799297992317</v>
      </c>
      <c r="Q11" s="26">
        <f t="shared" si="6"/>
        <v>0.1322705862497507</v>
      </c>
      <c r="R11" s="27">
        <f t="shared" si="7"/>
        <v>0.13648012810582094</v>
      </c>
    </row>
    <row r="12" spans="2:18" ht="27.75" customHeight="1">
      <c r="B12" s="21" t="s">
        <v>24</v>
      </c>
      <c r="C12" s="25">
        <v>7913</v>
      </c>
      <c r="D12" s="22">
        <v>3730</v>
      </c>
      <c r="E12" s="22">
        <f t="shared" si="0"/>
        <v>11643</v>
      </c>
      <c r="F12" s="22">
        <v>140112</v>
      </c>
      <c r="G12" s="22">
        <v>42220</v>
      </c>
      <c r="H12" s="24">
        <f t="shared" si="1"/>
        <v>182332</v>
      </c>
      <c r="I12" s="25">
        <v>8960</v>
      </c>
      <c r="J12" s="22">
        <v>3570</v>
      </c>
      <c r="K12" s="22">
        <f t="shared" si="2"/>
        <v>12530</v>
      </c>
      <c r="L12" s="22">
        <v>166555</v>
      </c>
      <c r="M12" s="22">
        <v>39479</v>
      </c>
      <c r="N12" s="24">
        <f t="shared" si="3"/>
        <v>206034</v>
      </c>
      <c r="O12" s="26">
        <f t="shared" si="4"/>
        <v>0.07618311431761574</v>
      </c>
      <c r="P12" s="27">
        <f t="shared" si="5"/>
        <v>0.12999363797907115</v>
      </c>
      <c r="Q12" s="26">
        <f t="shared" si="6"/>
        <v>0.0961228654279884</v>
      </c>
      <c r="R12" s="27">
        <f t="shared" si="7"/>
        <v>0.0905668141165236</v>
      </c>
    </row>
    <row r="13" spans="2:18" ht="27.75" customHeight="1">
      <c r="B13" s="21" t="s">
        <v>10</v>
      </c>
      <c r="C13" s="25">
        <v>49293</v>
      </c>
      <c r="D13" s="22">
        <v>12753</v>
      </c>
      <c r="E13" s="22">
        <f t="shared" si="0"/>
        <v>62046</v>
      </c>
      <c r="F13" s="22">
        <v>871187</v>
      </c>
      <c r="G13" s="22">
        <v>138280</v>
      </c>
      <c r="H13" s="24">
        <f t="shared" si="1"/>
        <v>1009467</v>
      </c>
      <c r="I13" s="25">
        <v>51808</v>
      </c>
      <c r="J13" s="22">
        <v>12696</v>
      </c>
      <c r="K13" s="22">
        <f t="shared" si="2"/>
        <v>64504</v>
      </c>
      <c r="L13" s="22">
        <v>969988</v>
      </c>
      <c r="M13" s="22">
        <v>142325</v>
      </c>
      <c r="N13" s="24">
        <f t="shared" si="3"/>
        <v>1112313</v>
      </c>
      <c r="O13" s="26">
        <f t="shared" si="4"/>
        <v>0.039615768945620994</v>
      </c>
      <c r="P13" s="27">
        <f t="shared" si="5"/>
        <v>0.1018814879535438</v>
      </c>
      <c r="Q13" s="26">
        <f t="shared" si="6"/>
        <v>0.49483713579943844</v>
      </c>
      <c r="R13" s="27">
        <f t="shared" si="7"/>
        <v>0.4889418479978679</v>
      </c>
    </row>
    <row r="14" spans="2:18" ht="27.75" customHeight="1">
      <c r="B14" s="28" t="s">
        <v>23</v>
      </c>
      <c r="C14" s="25">
        <v>1004</v>
      </c>
      <c r="D14" s="22">
        <v>128</v>
      </c>
      <c r="E14" s="22">
        <f t="shared" si="0"/>
        <v>1132</v>
      </c>
      <c r="F14" s="22">
        <v>14662</v>
      </c>
      <c r="G14" s="22">
        <v>2084</v>
      </c>
      <c r="H14" s="24">
        <f t="shared" si="1"/>
        <v>16746</v>
      </c>
      <c r="I14" s="25">
        <v>1019</v>
      </c>
      <c r="J14" s="22">
        <v>227</v>
      </c>
      <c r="K14" s="22">
        <f t="shared" si="2"/>
        <v>1246</v>
      </c>
      <c r="L14" s="22">
        <v>22290</v>
      </c>
      <c r="M14" s="22">
        <v>5695</v>
      </c>
      <c r="N14" s="24">
        <f t="shared" si="3"/>
        <v>27985</v>
      </c>
      <c r="O14" s="26">
        <f>(K14-E14)/E14</f>
        <v>0.10070671378091872</v>
      </c>
      <c r="P14" s="27">
        <f>(N14-H14)/H14</f>
        <v>0.6711453481428401</v>
      </c>
      <c r="Q14" s="26">
        <f t="shared" si="6"/>
        <v>0.009558586617978735</v>
      </c>
      <c r="R14" s="27">
        <f t="shared" si="7"/>
        <v>0.012301427400579094</v>
      </c>
    </row>
    <row r="15" spans="2:18" ht="27.75" customHeight="1">
      <c r="B15" s="21" t="s">
        <v>11</v>
      </c>
      <c r="C15" s="25">
        <v>11687</v>
      </c>
      <c r="D15" s="22">
        <v>2316</v>
      </c>
      <c r="E15" s="22">
        <f t="shared" si="0"/>
        <v>14003</v>
      </c>
      <c r="F15" s="22">
        <v>216315</v>
      </c>
      <c r="G15" s="22">
        <v>23029</v>
      </c>
      <c r="H15" s="24">
        <f t="shared" si="1"/>
        <v>239344</v>
      </c>
      <c r="I15" s="25">
        <v>12005</v>
      </c>
      <c r="J15" s="22">
        <v>1998</v>
      </c>
      <c r="K15" s="22">
        <f t="shared" si="2"/>
        <v>14003</v>
      </c>
      <c r="L15" s="22">
        <v>233691</v>
      </c>
      <c r="M15" s="22">
        <v>20468</v>
      </c>
      <c r="N15" s="24">
        <f t="shared" si="3"/>
        <v>254159</v>
      </c>
      <c r="O15" s="26">
        <f t="shared" si="4"/>
        <v>0</v>
      </c>
      <c r="P15" s="27">
        <f t="shared" si="5"/>
        <v>0.06189835550504713</v>
      </c>
      <c r="Q15" s="26">
        <f t="shared" si="6"/>
        <v>0.10742286389370484</v>
      </c>
      <c r="R15" s="27">
        <f t="shared" si="7"/>
        <v>0.1117212251814823</v>
      </c>
    </row>
    <row r="16" spans="2:18" ht="27.75" customHeight="1" thickBot="1">
      <c r="B16" s="5" t="s">
        <v>22</v>
      </c>
      <c r="C16" s="18">
        <v>336</v>
      </c>
      <c r="D16" s="15">
        <v>31</v>
      </c>
      <c r="E16" s="22">
        <f t="shared" si="0"/>
        <v>367</v>
      </c>
      <c r="F16" s="15">
        <v>6039.632</v>
      </c>
      <c r="G16" s="16">
        <v>524.065</v>
      </c>
      <c r="H16" s="24">
        <f t="shared" si="1"/>
        <v>6563.697</v>
      </c>
      <c r="I16" s="18">
        <v>906</v>
      </c>
      <c r="J16" s="15">
        <v>122</v>
      </c>
      <c r="K16" s="22">
        <f>I16+J16</f>
        <v>1028</v>
      </c>
      <c r="L16" s="22">
        <v>16980.807</v>
      </c>
      <c r="M16" s="22">
        <v>2002.441</v>
      </c>
      <c r="N16" s="24">
        <f>L16+M16</f>
        <v>18983.248</v>
      </c>
      <c r="O16" s="26">
        <f>(K16-E16)/E16</f>
        <v>1.8010899182561309</v>
      </c>
      <c r="P16" s="27">
        <f>(N16-H16)/H16</f>
        <v>1.8921578799265109</v>
      </c>
      <c r="Q16" s="26">
        <f>K16/$K$17</f>
        <v>0.007886217530724028</v>
      </c>
      <c r="R16" s="27">
        <f>N16/$N$17</f>
        <v>0.008344507668364776</v>
      </c>
    </row>
    <row r="17" spans="2:18" ht="33.75" customHeight="1" thickBot="1">
      <c r="B17" s="29" t="s">
        <v>15</v>
      </c>
      <c r="C17" s="30">
        <f aca="true" t="shared" si="8" ref="C17:H17">SUM(C10:C16)</f>
        <v>99179</v>
      </c>
      <c r="D17" s="31">
        <f t="shared" si="8"/>
        <v>25270</v>
      </c>
      <c r="E17" s="31">
        <f t="shared" si="8"/>
        <v>124449</v>
      </c>
      <c r="F17" s="31">
        <f t="shared" si="8"/>
        <v>1769085.632</v>
      </c>
      <c r="G17" s="32">
        <f t="shared" si="8"/>
        <v>269635.065</v>
      </c>
      <c r="H17" s="33">
        <f t="shared" si="8"/>
        <v>2038720.697</v>
      </c>
      <c r="I17" s="30">
        <f aca="true" t="shared" si="9" ref="I17:N17">SUM(I10:I16)</f>
        <v>105400</v>
      </c>
      <c r="J17" s="31">
        <f t="shared" si="9"/>
        <v>24954</v>
      </c>
      <c r="K17" s="31">
        <f t="shared" si="9"/>
        <v>130354</v>
      </c>
      <c r="L17" s="31">
        <f t="shared" si="9"/>
        <v>1996443.807</v>
      </c>
      <c r="M17" s="32">
        <f t="shared" si="9"/>
        <v>278495.441</v>
      </c>
      <c r="N17" s="33">
        <f t="shared" si="9"/>
        <v>2274939.248</v>
      </c>
      <c r="O17" s="34">
        <f t="shared" si="4"/>
        <v>0.04744915587911514</v>
      </c>
      <c r="P17" s="35">
        <f t="shared" si="5"/>
        <v>0.11586606804335603</v>
      </c>
      <c r="Q17" s="34">
        <f>SUM(Q10:Q16)</f>
        <v>1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O7:R7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Isolinda Damaso</cp:lastModifiedBy>
  <cp:lastPrinted>2023-11-21T15:53:26Z</cp:lastPrinted>
  <dcterms:created xsi:type="dcterms:W3CDTF">2008-08-19T09:37:51Z</dcterms:created>
  <dcterms:modified xsi:type="dcterms:W3CDTF">2023-11-21T15:56:14Z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