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2 TRIM 24/Mapas finais/"/>
    </mc:Choice>
  </mc:AlternateContent>
  <xr:revisionPtr revIDLastSave="482" documentId="13_ncr:1_{CE42A2F1-8261-4B8A-9CAE-02DF80AB3845}" xr6:coauthVersionLast="47" xr6:coauthVersionMax="47" xr10:uidLastSave="{67FE6006-F6F6-4883-BD7C-FA39CAF37311}"/>
  <bookViews>
    <workbookView xWindow="-105" yWindow="0" windowWidth="12210" windowHeight="12885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7" l="1"/>
  <c r="H15" i="5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<sst xmlns="http://schemas.openxmlformats.org/spreadsheetml/2006/main" count="54" uniqueCount="32">
  <si>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</si>
  <si>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</si>
  <si>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</si>
  <si>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</si>
  <si>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</si>
  <si>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</si>
  <si>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</si>
  <si>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</si>
  <si>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</si>
  <si>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</si>
  <si>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</si>
  <si>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</si>
  <si>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</si>
  <si>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</si>
  <si>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</si>
  <si>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</si>
  <si>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</si>
  <si>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</si>
  <si>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</si>
  <si>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</si>
  <si>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</si>
  <si>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</si>
  <si>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</si>
  <si>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</si>
  <si>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</si>
  <si>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 xml:space="preserve"> (VALORES DISPONÍVEIS À DATA - ACUMULADO)</t>
  </si>
  <si>
    <t>2 TRIMESTRE 2023</t>
  </si>
  <si>
    <t>2 TRIMESTRE</t>
  </si>
  <si>
    <t xml:space="preserve">2 TRIMESTRE </t>
  </si>
  <si>
    <t>2 TRIMESTRE 2024</t>
  </si>
  <si>
    <t>TIPO DE PROPULSÃO</t>
  </si>
  <si>
    <t>PRODUÇÃO LEASING MOBILIÁRIA - VEÍCULOS LIGEIROS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</si>
</sst>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9" fontId="3" fillId="0" borderId="26" xfId="2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743E5147-4A00-4DF7-8A60-5447D78C4F98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9"/>
  <sheetViews>
    <sheetView tabSelected="1" zoomScale="85" zoomScaleNormal="85" workbookViewId="0">
      <selection activeCell="F13" sqref="F13"/>
    </sheetView>
  </sheetViews>
  <sheetFormatPr defaultRowHeight="12.75" x14ac:dyDescent="0.2"/>
  <cols>
    <col min="1" max="1" width="3.140625" customWidth="1"/>
    <col min="2" max="2" width="10.5703125" customWidth="1"/>
    <col min="3" max="3" width="10.7109375" customWidth="1"/>
    <col min="4" max="4" width="14.28515625" customWidth="1"/>
    <col min="5" max="5" width="10.28515625" customWidth="1"/>
    <col min="6" max="6" width="10.42578125" customWidth="1"/>
    <col min="7" max="7" width="10.7109375" customWidth="1"/>
    <col min="8" max="8" width="13.85546875" customWidth="1"/>
    <col min="9" max="9" width="10.28515625" customWidth="1"/>
    <col min="10" max="10" width="11.7109375" customWidth="1"/>
  </cols>
  <sheetData>
    <row r="1" spans="2:10" ht="19.899999999999999" customHeight="1" x14ac:dyDescent="0.2"/>
    <row r="2" spans="2:10" ht="36.6" customHeight="1" x14ac:dyDescent="0.2">
      <c r="B2" s="41" t="s">
        <v>14</v>
      </c>
      <c r="C2" s="41"/>
      <c r="D2" s="41"/>
      <c r="E2" s="41"/>
      <c r="F2" s="41"/>
      <c r="G2" s="41"/>
      <c r="H2" s="41"/>
      <c r="I2" s="41"/>
      <c r="J2" s="41"/>
    </row>
    <row r="3" spans="2:10" ht="16.899999999999999" customHeight="1" x14ac:dyDescent="0.2"/>
    <row r="4" spans="2:10" ht="29.45" customHeight="1" x14ac:dyDescent="0.2">
      <c r="B4" s="40" t="s">
        <v>23</v>
      </c>
      <c r="C4" s="40"/>
      <c r="D4" s="40"/>
      <c r="E4" s="40"/>
      <c r="F4" s="40"/>
      <c r="G4" s="40"/>
      <c r="H4" s="40"/>
      <c r="I4" s="40"/>
      <c r="J4" s="40"/>
    </row>
    <row r="5" spans="2:10" ht="31.15" customHeight="1" x14ac:dyDescent="0.2">
      <c r="B5" s="42" t="s">
        <v>22</v>
      </c>
      <c r="C5" s="42"/>
      <c r="D5" s="42"/>
      <c r="E5" s="42"/>
      <c r="F5" s="42"/>
      <c r="G5" s="42"/>
      <c r="H5" s="42"/>
      <c r="I5" s="42"/>
      <c r="J5" s="42"/>
    </row>
    <row r="6" spans="2:10" ht="36" customHeight="1" thickBot="1" x14ac:dyDescent="0.25">
      <c r="J6" s="1" t="s">
        <v>13</v>
      </c>
    </row>
    <row r="7" spans="2:10" s="2" customFormat="1" ht="50.45" customHeight="1" x14ac:dyDescent="0.2">
      <c r="B7" s="35" t="s">
        <v>29</v>
      </c>
      <c r="C7" s="36"/>
      <c r="D7" s="36"/>
      <c r="E7" s="37"/>
      <c r="F7" s="35" t="s">
        <v>26</v>
      </c>
      <c r="G7" s="36"/>
      <c r="H7" s="36"/>
      <c r="I7" s="36"/>
      <c r="J7" s="38" t="s">
        <v>18</v>
      </c>
    </row>
    <row r="8" spans="2:10" ht="33.75" customHeight="1" x14ac:dyDescent="0.2">
      <c r="B8" s="4" t="s">
        <v>15</v>
      </c>
      <c r="C8" s="3" t="s">
        <v>16</v>
      </c>
      <c r="D8" s="3" t="s">
        <v>1</v>
      </c>
      <c r="E8" s="5" t="s">
        <v>17</v>
      </c>
      <c r="F8" s="4" t="s">
        <v>15</v>
      </c>
      <c r="G8" s="3" t="s">
        <v>16</v>
      </c>
      <c r="H8" s="3" t="s">
        <v>1</v>
      </c>
      <c r="I8" s="3" t="s">
        <v>17</v>
      </c>
      <c r="J8" s="39"/>
    </row>
    <row r="9" spans="2:10" ht="53.25" customHeight="1" thickBot="1" x14ac:dyDescent="0.25">
      <c r="B9" s="30">
        <v>19049</v>
      </c>
      <c r="C9" s="31">
        <v>16944</v>
      </c>
      <c r="D9" s="31">
        <v>1095240.1429999999</v>
      </c>
      <c r="E9" s="32">
        <v>64.63881863786591</v>
      </c>
      <c r="F9" s="33">
        <v>13323</v>
      </c>
      <c r="G9" s="31">
        <v>14181</v>
      </c>
      <c r="H9" s="31">
        <v>886337.89599999995</v>
      </c>
      <c r="I9" s="32">
        <v>62.501790846907831</v>
      </c>
      <c r="J9" s="34">
        <f>(D9-H9)/H9</f>
        <v>0.23569143093482262</v>
      </c>
    </row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A4" zoomScale="90" zoomScaleNormal="90" workbookViewId="0">
      <selection activeCell="C18" sqref="C18"/>
    </sheetView>
  </sheetViews>
  <sheetFormatPr defaultRowHeight="12.75" x14ac:dyDescent="0.2"/>
  <cols>
    <col min="1" max="1" width="2.5703125" customWidth="1"/>
    <col min="2" max="2" width="30.28515625" customWidth="1"/>
    <col min="3" max="3" width="10.7109375" customWidth="1"/>
    <col min="4" max="4" width="12.7109375" customWidth="1"/>
    <col min="5" max="5" width="10.7109375" customWidth="1"/>
    <col min="6" max="6" width="12.7109375" customWidth="1"/>
    <col min="7" max="7" width="10.5703125" customWidth="1"/>
    <col min="8" max="8" width="13" customWidth="1"/>
  </cols>
  <sheetData>
    <row r="1" spans="2:8" ht="13.9" customHeight="1" x14ac:dyDescent="0.2"/>
    <row r="2" spans="2:8" ht="30.6" customHeight="1" x14ac:dyDescent="0.2">
      <c r="B2" s="43" t="s">
        <v>14</v>
      </c>
      <c r="C2" s="43"/>
      <c r="D2" s="43"/>
      <c r="E2" s="43"/>
      <c r="F2" s="43"/>
      <c r="G2" s="43"/>
      <c r="H2" s="43"/>
    </row>
    <row r="3" spans="2:8" ht="13.15" customHeight="1" x14ac:dyDescent="0.2"/>
    <row r="4" spans="2:8" ht="32.450000000000003" customHeight="1" x14ac:dyDescent="0.2">
      <c r="B4" s="42" t="s">
        <v>24</v>
      </c>
      <c r="C4" s="40"/>
      <c r="D4" s="40"/>
      <c r="E4" s="40"/>
      <c r="F4" s="40"/>
      <c r="G4" s="40"/>
      <c r="H4" s="40"/>
    </row>
    <row r="5" spans="2:8" ht="24" customHeight="1" x14ac:dyDescent="0.2">
      <c r="B5" s="42" t="s">
        <v>25</v>
      </c>
      <c r="C5" s="42"/>
      <c r="D5" s="42"/>
      <c r="E5" s="42"/>
      <c r="F5" s="42"/>
      <c r="G5" s="42"/>
      <c r="H5" s="42"/>
    </row>
    <row r="6" spans="2:8" ht="22.9" customHeight="1" thickBot="1" x14ac:dyDescent="0.25">
      <c r="H6" s="1" t="s">
        <v>13</v>
      </c>
    </row>
    <row r="7" spans="2:8" ht="50.45" customHeight="1" thickTop="1" x14ac:dyDescent="0.2">
      <c r="B7" s="48" t="s">
        <v>27</v>
      </c>
      <c r="C7" s="49"/>
      <c r="D7" s="49"/>
      <c r="E7" s="49"/>
      <c r="F7" s="49"/>
      <c r="G7" s="49"/>
      <c r="H7" s="50"/>
    </row>
    <row r="8" spans="2:8" ht="27" customHeight="1" x14ac:dyDescent="0.2">
      <c r="B8" s="45" t="s">
        <v>3</v>
      </c>
      <c r="C8" s="44">
        <v>2024</v>
      </c>
      <c r="D8" s="44"/>
      <c r="E8" s="51">
        <v>2023</v>
      </c>
      <c r="F8" s="52"/>
      <c r="G8" s="46" t="s">
        <v>19</v>
      </c>
      <c r="H8" s="47"/>
    </row>
    <row r="9" spans="2:8" ht="24.95" customHeight="1" x14ac:dyDescent="0.2">
      <c r="B9" s="45"/>
      <c r="C9" s="3" t="s">
        <v>0</v>
      </c>
      <c r="D9" s="3" t="s">
        <v>1</v>
      </c>
      <c r="E9" s="3" t="s">
        <v>0</v>
      </c>
      <c r="F9" s="3" t="s">
        <v>1</v>
      </c>
      <c r="G9" s="3" t="s">
        <v>0</v>
      </c>
      <c r="H9" s="9" t="s">
        <v>1</v>
      </c>
    </row>
    <row r="10" spans="2:8" ht="24.95" customHeight="1" x14ac:dyDescent="0.2">
      <c r="B10" s="6" t="s">
        <v>20</v>
      </c>
      <c r="C10" s="14">
        <v>446</v>
      </c>
      <c r="D10" s="14">
        <v>53063.062330000001</v>
      </c>
      <c r="E10" s="13">
        <v>518</v>
      </c>
      <c r="F10" s="14">
        <v>51109.047509999997</v>
      </c>
      <c r="G10" s="24">
        <f>C10/E10-1</f>
        <v>-0.13899613899613905</v>
      </c>
      <c r="H10" s="25">
        <f>D10/F10-1</f>
        <v>3.8232268359485344E-2</v>
      </c>
    </row>
    <row r="11" spans="2:8" ht="24.95" customHeight="1" x14ac:dyDescent="0.2">
      <c r="B11" s="6" t="s">
        <v>4</v>
      </c>
      <c r="C11" s="14">
        <v>586</v>
      </c>
      <c r="D11" s="14">
        <v>8501.7028499999997</v>
      </c>
      <c r="E11" s="13">
        <v>749</v>
      </c>
      <c r="F11" s="14">
        <v>8925.7744999999995</v>
      </c>
      <c r="G11" s="24">
        <f t="shared" ref="G11:G16" si="0">C11/E11-1</f>
        <v>-0.21762349799732972</v>
      </c>
      <c r="H11" s="25">
        <f t="shared" ref="H11:H16" si="1">D11/F11-1</f>
        <v>-4.7510907876957886E-2</v>
      </c>
    </row>
    <row r="12" spans="2:8" ht="24.95" customHeight="1" x14ac:dyDescent="0.2">
      <c r="B12" s="6" t="s">
        <v>5</v>
      </c>
      <c r="C12" s="14">
        <v>10646</v>
      </c>
      <c r="D12" s="14">
        <v>453504.3137</v>
      </c>
      <c r="E12" s="14">
        <v>7988</v>
      </c>
      <c r="F12" s="14">
        <v>327186.24948</v>
      </c>
      <c r="G12" s="24">
        <f t="shared" si="0"/>
        <v>0.33274912368552823</v>
      </c>
      <c r="H12" s="25">
        <f t="shared" si="1"/>
        <v>0.38607387816804173</v>
      </c>
    </row>
    <row r="13" spans="2:8" ht="24.95" customHeight="1" x14ac:dyDescent="0.2">
      <c r="B13" s="6" t="s">
        <v>6</v>
      </c>
      <c r="C13" s="13">
        <v>1928</v>
      </c>
      <c r="D13" s="13">
        <v>265732.03807999997</v>
      </c>
      <c r="E13" s="13">
        <v>1778</v>
      </c>
      <c r="F13" s="14">
        <v>221649.12562000001</v>
      </c>
      <c r="G13" s="24">
        <f t="shared" si="0"/>
        <v>8.4364454443194514E-2</v>
      </c>
      <c r="H13" s="25">
        <f t="shared" si="1"/>
        <v>0.1988860201306486</v>
      </c>
    </row>
    <row r="14" spans="2:8" ht="24.95" customHeight="1" x14ac:dyDescent="0.2">
      <c r="B14" s="6" t="s">
        <v>7</v>
      </c>
      <c r="C14" s="13">
        <v>2</v>
      </c>
      <c r="D14" s="13">
        <v>876.72223999999994</v>
      </c>
      <c r="E14" s="13">
        <v>5</v>
      </c>
      <c r="F14" s="14">
        <v>3387.63483</v>
      </c>
      <c r="G14" s="24">
        <v>0</v>
      </c>
      <c r="H14" s="25">
        <v>0</v>
      </c>
    </row>
    <row r="15" spans="2:8" ht="24.95" customHeight="1" thickBot="1" x14ac:dyDescent="0.25">
      <c r="B15" s="7" t="s">
        <v>8</v>
      </c>
      <c r="C15" s="15">
        <v>1739</v>
      </c>
      <c r="D15" s="15">
        <v>183231.88756999999</v>
      </c>
      <c r="E15" s="15">
        <v>2358</v>
      </c>
      <c r="F15" s="17">
        <v>179067.5368</v>
      </c>
      <c r="G15" s="28">
        <f t="shared" si="0"/>
        <v>-0.26251060220525868</v>
      </c>
      <c r="H15" s="29">
        <f t="shared" si="1"/>
        <v>2.3255755031975189E-2</v>
      </c>
    </row>
    <row r="16" spans="2:8" ht="24.95" customHeight="1" thickBot="1" x14ac:dyDescent="0.25">
      <c r="B16" s="8" t="s">
        <v>2</v>
      </c>
      <c r="C16" s="16">
        <f>SUM(C10:C15)</f>
        <v>15347</v>
      </c>
      <c r="D16" s="16">
        <f>SUM(D10:D15)</f>
        <v>964909.72677000007</v>
      </c>
      <c r="E16" s="16">
        <f>SUM(E10:E15)</f>
        <v>13396</v>
      </c>
      <c r="F16" s="16">
        <f>SUM(F10:F15)</f>
        <v>791325.36874000006</v>
      </c>
      <c r="G16" s="26">
        <f t="shared" si="0"/>
        <v>0.14564048969841736</v>
      </c>
      <c r="H16" s="27">
        <f t="shared" si="1"/>
        <v>0.21935902081136649</v>
      </c>
    </row>
    <row r="17" ht="13.5" thickTop="1" x14ac:dyDescent="0.2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3" zoomScaleNormal="100" workbookViewId="0">
      <selection activeCell="E17" sqref="E17"/>
    </sheetView>
  </sheetViews>
  <sheetFormatPr defaultRowHeight="12.75" x14ac:dyDescent="0.2"/>
  <cols>
    <col min="1" max="1" width="2.7109375" customWidth="1"/>
    <col min="2" max="2" width="27" customWidth="1"/>
    <col min="3" max="3" width="10.42578125" customWidth="1"/>
    <col min="4" max="4" width="12.85546875" customWidth="1"/>
    <col min="5" max="5" width="10.28515625" customWidth="1"/>
    <col min="6" max="6" width="12.7109375" customWidth="1"/>
    <col min="7" max="7" width="10.85546875" customWidth="1"/>
    <col min="8" max="8" width="12.85546875" customWidth="1"/>
  </cols>
  <sheetData>
    <row r="1" spans="2:8" ht="13.9" customHeight="1" x14ac:dyDescent="0.2"/>
    <row r="2" spans="2:8" ht="31.15" customHeight="1" x14ac:dyDescent="0.2">
      <c r="B2" s="43" t="s">
        <v>14</v>
      </c>
      <c r="C2" s="43"/>
      <c r="D2" s="43"/>
      <c r="E2" s="43"/>
      <c r="F2" s="43"/>
      <c r="G2" s="43"/>
      <c r="H2" s="43"/>
    </row>
    <row r="3" spans="2:8" ht="15.6" customHeight="1" x14ac:dyDescent="0.2"/>
    <row r="4" spans="2:8" ht="30.6" customHeight="1" x14ac:dyDescent="0.2">
      <c r="B4" s="40" t="s">
        <v>31</v>
      </c>
      <c r="C4" s="40"/>
      <c r="D4" s="40"/>
      <c r="E4" s="40"/>
      <c r="F4" s="40"/>
      <c r="G4" s="40"/>
      <c r="H4" s="40"/>
    </row>
    <row r="5" spans="2:8" ht="24" customHeight="1" x14ac:dyDescent="0.2">
      <c r="B5" s="42" t="s">
        <v>25</v>
      </c>
      <c r="C5" s="42"/>
      <c r="D5" s="42"/>
      <c r="E5" s="42"/>
      <c r="F5" s="42"/>
      <c r="G5" s="42"/>
      <c r="H5" s="42"/>
    </row>
    <row r="6" spans="2:8" ht="19.149999999999999" customHeight="1" thickBot="1" x14ac:dyDescent="0.25">
      <c r="H6" s="1" t="s">
        <v>13</v>
      </c>
    </row>
    <row r="7" spans="2:8" ht="46.15" customHeight="1" thickTop="1" x14ac:dyDescent="0.2">
      <c r="B7" s="48" t="s">
        <v>28</v>
      </c>
      <c r="C7" s="49"/>
      <c r="D7" s="49"/>
      <c r="E7" s="49"/>
      <c r="F7" s="49"/>
      <c r="G7" s="49"/>
      <c r="H7" s="50"/>
    </row>
    <row r="8" spans="2:8" ht="27" customHeight="1" x14ac:dyDescent="0.2">
      <c r="B8" s="45" t="s">
        <v>30</v>
      </c>
      <c r="C8" s="44">
        <v>2024</v>
      </c>
      <c r="D8" s="44"/>
      <c r="E8" s="51">
        <v>2023</v>
      </c>
      <c r="F8" s="52"/>
      <c r="G8" s="54" t="s">
        <v>19</v>
      </c>
      <c r="H8" s="55"/>
    </row>
    <row r="9" spans="2:8" ht="24.95" customHeight="1" x14ac:dyDescent="0.2">
      <c r="B9" s="53"/>
      <c r="C9" s="12" t="s">
        <v>21</v>
      </c>
      <c r="D9" s="3" t="s">
        <v>1</v>
      </c>
      <c r="E9" s="12" t="s">
        <v>21</v>
      </c>
      <c r="F9" s="3" t="s">
        <v>1</v>
      </c>
      <c r="G9" s="12" t="s">
        <v>21</v>
      </c>
      <c r="H9" s="9" t="s">
        <v>1</v>
      </c>
    </row>
    <row r="10" spans="2:8" ht="24.95" customHeight="1" x14ac:dyDescent="0.2">
      <c r="B10" s="6" t="s">
        <v>9</v>
      </c>
      <c r="C10" s="14">
        <v>4339</v>
      </c>
      <c r="D10" s="14">
        <v>99549.285540000012</v>
      </c>
      <c r="E10" s="14">
        <v>2151</v>
      </c>
      <c r="F10" s="14">
        <v>56057.874580000003</v>
      </c>
      <c r="G10" s="18">
        <f>C10/E10-1</f>
        <v>1.0172013017201302</v>
      </c>
      <c r="H10" s="19">
        <f>D10/F10-1</f>
        <v>0.7758305373838883</v>
      </c>
    </row>
    <row r="11" spans="2:8" ht="24.95" customHeight="1" x14ac:dyDescent="0.2">
      <c r="B11" s="6" t="s">
        <v>10</v>
      </c>
      <c r="C11" s="14">
        <v>2871</v>
      </c>
      <c r="D11" s="14">
        <v>66191.445449999999</v>
      </c>
      <c r="E11" s="14">
        <v>1820</v>
      </c>
      <c r="F11" s="14">
        <v>61531.673730000002</v>
      </c>
      <c r="G11" s="18">
        <f t="shared" ref="G11:G15" si="0">C11/E11-1</f>
        <v>0.57747252747252742</v>
      </c>
      <c r="H11" s="19">
        <f t="shared" ref="H11:H15" si="1">D11/F11-1</f>
        <v>7.5729643572625793E-2</v>
      </c>
    </row>
    <row r="12" spans="2:8" ht="24.95" customHeight="1" x14ac:dyDescent="0.2">
      <c r="B12" s="6" t="s">
        <v>11</v>
      </c>
      <c r="C12" s="14">
        <v>1297</v>
      </c>
      <c r="D12" s="14">
        <v>39881.504550000005</v>
      </c>
      <c r="E12" s="14">
        <v>1238</v>
      </c>
      <c r="F12" s="14">
        <v>47862.105840000004</v>
      </c>
      <c r="G12" s="18">
        <f t="shared" si="0"/>
        <v>4.7657512116316747E-2</v>
      </c>
      <c r="H12" s="19">
        <f t="shared" si="1"/>
        <v>-0.16674154114068118</v>
      </c>
    </row>
    <row r="13" spans="2:8" ht="24.95" customHeight="1" x14ac:dyDescent="0.2">
      <c r="B13" s="6" t="s">
        <v>12</v>
      </c>
      <c r="C13" s="14">
        <v>1173</v>
      </c>
      <c r="D13" s="14">
        <v>31847.608200000002</v>
      </c>
      <c r="E13" s="14">
        <v>455</v>
      </c>
      <c r="F13" s="14">
        <v>17694.198500000002</v>
      </c>
      <c r="G13" s="18">
        <f t="shared" si="0"/>
        <v>1.5780219780219782</v>
      </c>
      <c r="H13" s="19">
        <f t="shared" si="1"/>
        <v>0.7998898452506904</v>
      </c>
    </row>
    <row r="14" spans="2:8" ht="24.95" customHeight="1" thickBot="1" x14ac:dyDescent="0.25">
      <c r="B14" s="11" t="s">
        <v>8</v>
      </c>
      <c r="C14" s="17">
        <v>17</v>
      </c>
      <c r="D14" s="17">
        <v>16929.61796</v>
      </c>
      <c r="E14" s="17">
        <v>21</v>
      </c>
      <c r="F14" s="17">
        <v>434.34190000000001</v>
      </c>
      <c r="G14" s="22">
        <f t="shared" si="0"/>
        <v>-0.19047619047619047</v>
      </c>
      <c r="H14" s="20">
        <f t="shared" si="1"/>
        <v>37.977630203302972</v>
      </c>
    </row>
    <row r="15" spans="2:8" ht="24.95" customHeight="1" thickBot="1" x14ac:dyDescent="0.25">
      <c r="B15" s="10" t="s">
        <v>2</v>
      </c>
      <c r="C15" s="16">
        <f>SUM(C10:C14)</f>
        <v>9697</v>
      </c>
      <c r="D15" s="16">
        <f>SUM(D10:D14)</f>
        <v>254399.46170000004</v>
      </c>
      <c r="E15" s="16">
        <f>SUM(E10:E14)</f>
        <v>5685</v>
      </c>
      <c r="F15" s="16">
        <f>SUM(F10:F14)</f>
        <v>183580.19455000001</v>
      </c>
      <c r="G15" s="23">
        <f t="shared" si="0"/>
        <v>0.70571679859278813</v>
      </c>
      <c r="H15" s="21">
        <f t="shared" si="1"/>
        <v>0.3857674697621678</v>
      </c>
    </row>
    <row r="16" spans="2:8" ht="13.5" thickTop="1" x14ac:dyDescent="0.2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DD3CC419-AE0A-4CA4-81B4-A336903C9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2023-08-29T14:20:52Z</cp:lastPrinted>
  <dcterms:created xsi:type="dcterms:W3CDTF">2006-02-02T10:42:17Z</dcterms:created>
  <dcterms:modified xsi:type="dcterms:W3CDTF">2025-05-02T14:37:26Z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