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" windowWidth="18336" windowHeight="5208" tabRatio="696" activeTab="0"/>
  </bookViews>
  <sheets>
    <sheet name="Q 1.1 - Prod (nº)" sheetId="1" r:id="rId1"/>
    <sheet name="Q 1.2 - Prod (valor)" sheetId="2" r:id="rId2"/>
    <sheet name="Q 2.1 - Frota (nº) " sheetId="3" r:id="rId3"/>
    <sheet name="Q 2.2 - Frota (valor) " sheetId="4" r:id="rId4"/>
    <sheet name="Q 3 - Emissões CO2 " sheetId="5" r:id="rId5"/>
    <sheet name="Q 4 - Sistema propulsão" sheetId="6" r:id="rId6"/>
  </sheets>
  <definedNames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<sst xmlns="http://schemas.openxmlformats.org/spreadsheetml/2006/main" count="190" uniqueCount="54">
  <si>
    <t>ALF</t>
  </si>
  <si>
    <t>Nº de viaturas</t>
  </si>
  <si>
    <t>Investimento €</t>
  </si>
  <si>
    <t>Passageiros</t>
  </si>
  <si>
    <t>Comerciais</t>
  </si>
  <si>
    <t xml:space="preserve"> ESTATÍSTICAS TRIMESTRAIS DO RENTING</t>
  </si>
  <si>
    <t>Empresas</t>
  </si>
  <si>
    <t>Particulares</t>
  </si>
  <si>
    <t xml:space="preserve">TOTAL </t>
  </si>
  <si>
    <t>De 51 - 99g/km</t>
  </si>
  <si>
    <t>De 100 - 115g/km</t>
  </si>
  <si>
    <t>De 116 - 145g/km</t>
  </si>
  <si>
    <t>De 146 - 175g/km</t>
  </si>
  <si>
    <t>De 176 - 195g/km</t>
  </si>
  <si>
    <t>Mais de 195g/km</t>
  </si>
  <si>
    <t>Gasolina</t>
  </si>
  <si>
    <t>Gasóleo</t>
  </si>
  <si>
    <t>Eléctrico</t>
  </si>
  <si>
    <t>Plug-in Híbrido Gasolina/Eléctrico</t>
  </si>
  <si>
    <t>Plug-in Híbrido Gasóleo/Eléctrico</t>
  </si>
  <si>
    <t>Híbrido Gasolina/Eléctrico</t>
  </si>
  <si>
    <t>Híbrido Gasóleo/Eléctrico</t>
  </si>
  <si>
    <t>Bi-Fuel (Gasolina/GPL)</t>
  </si>
  <si>
    <t>Gás Natural Comprimido (GNC)</t>
  </si>
  <si>
    <t>Outro</t>
  </si>
  <si>
    <t>Nº VIATURAS</t>
  </si>
  <si>
    <t>TOTAL</t>
  </si>
  <si>
    <r>
      <t>(Valor: Unid. €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)</t>
    </r>
  </si>
  <si>
    <t>∆</t>
  </si>
  <si>
    <t>Nº.Viat.</t>
  </si>
  <si>
    <t>Valor</t>
  </si>
  <si>
    <t>0g/km</t>
  </si>
  <si>
    <t>De 1 - 50g/km</t>
  </si>
  <si>
    <t>Total</t>
  </si>
  <si>
    <t>(Valor: Unidades)</t>
  </si>
  <si>
    <t>QUADRO 1.1 - PRODUÇÃO VIATURAS LIGEIRAS (Nº)</t>
  </si>
  <si>
    <t>QUADRO 1.2 - PRODUÇÃO VIATURAS LIGEIRAS (VALOR)</t>
  </si>
  <si>
    <t>QUADRO 2.1 - FROTA VIATURAS LIGEIRAS (Nº)</t>
  </si>
  <si>
    <t>QUADRO 2.2 - FROTA VIATURAS LIGEIRAS (VALOR)</t>
  </si>
  <si>
    <t>QUADRO 3 - EMISSÕES CO2 - VIATURAS LIGEIRAS</t>
  </si>
  <si>
    <t>PRODUÇÃO</t>
  </si>
  <si>
    <t>FROTA</t>
  </si>
  <si>
    <t>QUADRO 4 - SISTEMA PROPULSÃO - VIATURAS LIGEIRAS</t>
  </si>
  <si>
    <t>1º. SEMESTRE 2023-2022</t>
  </si>
  <si>
    <t>1 SEMESTRE  (ACUMULADO)  2023</t>
  </si>
  <si>
    <t>1 SEMESTRE  (ACUMULADO) 2022</t>
  </si>
  <si>
    <t>1 SEMESTRE  (ACUMULADO) 2023</t>
  </si>
  <si>
    <t>1 SEMESTRE  (ACUMULADO) Ano 2022</t>
  </si>
  <si>
    <t>1 SEMESTRE    2023</t>
  </si>
  <si>
    <t>1 SEMESTRE   2022</t>
  </si>
  <si>
    <t>1 SEMESTRE   2023</t>
  </si>
  <si>
    <t>1 SEMESTRE  Ano 2022</t>
  </si>
  <si>
    <t>1 SEMESTRE  2023</t>
  </si>
  <si>
    <t>1 SEMESTRE  2022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</si>
</sst>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* #,##0_-;\-* #,##0_-;_-* &quot;/&quot;_-;_-@_-"/>
    <numFmt numFmtId="172" formatCode="_-&quot;€&quot;* #,##0.00_-;\-&quot;€&quot;* #,##0.00_-;_-&quot;€&quot;* &quot;-&quot;??_-;_-@_-"/>
    <numFmt numFmtId="173" formatCode="#,##0\ &quot;Esc.&quot;;\-#,##0\ &quot;Gsc.&quot;"/>
    <numFmt numFmtId="174" formatCode="#,##0\ &quot;Esc.&quot;;[Red]\-#,##0\ &quot;Esc.&quot;"/>
    <numFmt numFmtId="175" formatCode="#,##0.00\ &quot;Gsc.&quot;;\-#,##0.00\ &quot;Esc.&quot;"/>
    <numFmt numFmtId="176" formatCode="#,##0.00\ &quot;Esc.&quot;;[Red]\-#,##0.00\ &quot;Esc.&quot;"/>
    <numFmt numFmtId="177" formatCode="_-* #,##0\ &quot;Gsc.&quot;_-;\-* #,##0\ &quot;Gsc.&quot;_-;_-* &quot;-&quot;\ &quot;Esc.&quot;_-;_-@_-"/>
    <numFmt numFmtId="178" formatCode="_-* #,##0\ _E_s_c_._-;\-* #,##0\ _E_s_c_._-;_-* &quot;-&quot;\ _E_s_c_._-;_-@_-"/>
    <numFmt numFmtId="179" formatCode="_-* #,##0.00\ &quot;Esc.&quot;_-;\-* #,##0.00\ &quot;Esc.&quot;_-;_-* &quot;-&quot;??\ &quot;Gsc.&quot;_-;_-@_-"/>
    <numFmt numFmtId="180" formatCode="_-* #,##0.00\ _E_s_c_._-;\-* #,##0.00\ _E_s_c_._-;_-* &quot;/&quot;??\ _E_s_c_.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/&quot;_);_(@_)"/>
    <numFmt numFmtId="187" formatCode="_(&quot;$&quot;* #,##0.00_);_(&quot;$&quot;* \(#,##0.00\);_(&quot;$&quot;* &quot;-&quot;??_);_(@_)"/>
    <numFmt numFmtId="188" formatCode="_(* #,##0.00_);_(* \(#,##0.00\);_(* &quot;/&quot;??_);_(@_)"/>
    <numFmt numFmtId="189" formatCode="\(0\)"/>
    <numFmt numFmtId="190" formatCode="0.0%"/>
  </numFmts>
  <fonts count="58">
    <font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 style="thin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9" fillId="20" borderId="7" applyNumberFormat="0" applyAlignment="0" applyProtection="0"/>
    <xf numFmtId="18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8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55" applyFont="1" applyAlignment="1">
      <alignment horizontal="center"/>
      <protection/>
    </xf>
    <xf numFmtId="0" fontId="1" fillId="0" borderId="0" xfId="55" applyFont="1">
      <alignment/>
      <protection/>
    </xf>
    <xf numFmtId="0" fontId="0" fillId="0" borderId="0" xfId="55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3" fillId="0" borderId="0" xfId="55" applyFont="1">
      <alignment/>
      <protection/>
    </xf>
    <xf numFmtId="3" fontId="55" fillId="0" borderId="0" xfId="0" applyNumberFormat="1" applyFont="1" applyAlignment="1">
      <alignment horizontal="center" vertical="center"/>
    </xf>
    <xf numFmtId="0" fontId="5" fillId="0" borderId="0" xfId="54" applyFont="1" applyAlignment="1">
      <alignment horizontal="left" vertical="center" indent="1"/>
      <protection/>
    </xf>
    <xf numFmtId="0" fontId="3" fillId="0" borderId="10" xfId="55" applyFont="1" applyBorder="1" applyAlignment="1">
      <alignment horizontal="center" vertical="center"/>
      <protection/>
    </xf>
    <xf numFmtId="0" fontId="5" fillId="0" borderId="11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0" fontId="2" fillId="0" borderId="0" xfId="55" applyFont="1" applyAlignment="1">
      <alignment/>
      <protection/>
    </xf>
    <xf numFmtId="0" fontId="1" fillId="0" borderId="0" xfId="55" applyFont="1" applyAlignment="1">
      <alignment/>
      <protection/>
    </xf>
    <xf numFmtId="0" fontId="1" fillId="0" borderId="0" xfId="55" applyFont="1" applyAlignment="1">
      <alignment horizontal="center" vertical="center"/>
      <protection/>
    </xf>
    <xf numFmtId="0" fontId="2" fillId="0" borderId="0" xfId="55" applyFont="1" applyAlignment="1">
      <alignment vertical="center"/>
      <protection/>
    </xf>
    <xf numFmtId="0" fontId="0" fillId="0" borderId="13" xfId="0" applyBorder="1" applyAlignment="1">
      <alignment vertical="center"/>
    </xf>
    <xf numFmtId="0" fontId="5" fillId="0" borderId="14" xfId="54" applyFont="1" applyBorder="1" applyAlignment="1">
      <alignment horizontal="center" vertical="center"/>
      <protection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0" xfId="55" applyAlignment="1">
      <alignment vertical="center"/>
      <protection/>
    </xf>
    <xf numFmtId="0" fontId="56" fillId="0" borderId="18" xfId="0" applyFont="1" applyBorder="1" applyAlignment="1">
      <alignment horizontal="right" vertical="center"/>
    </xf>
    <xf numFmtId="0" fontId="0" fillId="0" borderId="0" xfId="55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8" fillId="0" borderId="0" xfId="55" applyFont="1" applyAlignment="1">
      <alignment horizontal="center" vertical="center"/>
      <protection/>
    </xf>
    <xf numFmtId="189" fontId="5" fillId="0" borderId="19" xfId="55" applyNumberFormat="1" applyFont="1" applyBorder="1" applyAlignment="1">
      <alignment horizontal="center" vertical="center"/>
      <protection/>
    </xf>
    <xf numFmtId="189" fontId="5" fillId="0" borderId="20" xfId="55" applyNumberFormat="1" applyFont="1" applyBorder="1" applyAlignment="1">
      <alignment horizontal="center" vertical="center"/>
      <protection/>
    </xf>
    <xf numFmtId="189" fontId="5" fillId="0" borderId="21" xfId="55" applyNumberFormat="1" applyFont="1" applyBorder="1" applyAlignment="1">
      <alignment horizontal="center" vertical="center"/>
      <protection/>
    </xf>
    <xf numFmtId="189" fontId="5" fillId="0" borderId="22" xfId="55" applyNumberFormat="1" applyFont="1" applyBorder="1" applyAlignment="1">
      <alignment horizontal="center" vertical="center"/>
      <protection/>
    </xf>
    <xf numFmtId="189" fontId="5" fillId="0" borderId="23" xfId="55" applyNumberFormat="1" applyFont="1" applyBorder="1" applyAlignment="1">
      <alignment horizontal="center" vertical="center"/>
      <protection/>
    </xf>
    <xf numFmtId="189" fontId="5" fillId="0" borderId="24" xfId="55" applyNumberFormat="1" applyFont="1" applyBorder="1" applyAlignment="1">
      <alignment horizontal="center" vertical="center"/>
      <protection/>
    </xf>
    <xf numFmtId="189" fontId="5" fillId="0" borderId="25" xfId="55" applyNumberFormat="1" applyFont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56" fillId="0" borderId="30" xfId="0" applyFont="1" applyBorder="1" applyAlignment="1">
      <alignment horizontal="right" vertical="center"/>
    </xf>
    <xf numFmtId="0" fontId="7" fillId="0" borderId="31" xfId="54" applyFont="1" applyBorder="1" applyAlignment="1">
      <alignment horizontal="center" vertical="center"/>
      <protection/>
    </xf>
    <xf numFmtId="9" fontId="0" fillId="0" borderId="32" xfId="0" applyNumberForma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9" fontId="56" fillId="0" borderId="34" xfId="0" applyNumberFormat="1" applyFont="1" applyBorder="1" applyAlignment="1">
      <alignment horizontal="center" vertical="center"/>
    </xf>
    <xf numFmtId="0" fontId="53" fillId="0" borderId="35" xfId="0" applyFont="1" applyBorder="1" applyAlignment="1">
      <alignment vertical="center" wrapText="1"/>
    </xf>
    <xf numFmtId="0" fontId="53" fillId="0" borderId="36" xfId="0" applyFont="1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13" xfId="0" applyBorder="1" applyAlignment="1">
      <alignment horizontal="left" vertical="center"/>
    </xf>
    <xf numFmtId="9" fontId="0" fillId="0" borderId="38" xfId="57" applyFon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9" fontId="3" fillId="0" borderId="39" xfId="0" applyNumberFormat="1" applyFont="1" applyBorder="1" applyAlignment="1">
      <alignment horizontal="center" vertical="center"/>
    </xf>
    <xf numFmtId="3" fontId="0" fillId="0" borderId="40" xfId="55" applyNumberFormat="1" applyBorder="1" applyAlignment="1">
      <alignment horizontal="center" vertical="center"/>
      <protection/>
    </xf>
    <xf numFmtId="3" fontId="0" fillId="0" borderId="41" xfId="55" applyNumberFormat="1" applyBorder="1" applyAlignment="1">
      <alignment horizontal="center" vertical="center"/>
      <protection/>
    </xf>
    <xf numFmtId="3" fontId="0" fillId="0" borderId="42" xfId="55" applyNumberFormat="1" applyBorder="1" applyAlignment="1">
      <alignment horizontal="center" vertical="center"/>
      <protection/>
    </xf>
    <xf numFmtId="3" fontId="0" fillId="0" borderId="43" xfId="55" applyNumberFormat="1" applyBorder="1" applyAlignment="1">
      <alignment horizontal="center" vertical="center"/>
      <protection/>
    </xf>
    <xf numFmtId="3" fontId="0" fillId="0" borderId="44" xfId="55" applyNumberFormat="1" applyBorder="1" applyAlignment="1">
      <alignment horizontal="center" vertical="center"/>
      <protection/>
    </xf>
    <xf numFmtId="3" fontId="0" fillId="0" borderId="45" xfId="55" applyNumberFormat="1" applyBorder="1" applyAlignment="1">
      <alignment horizontal="center" vertical="center"/>
      <protection/>
    </xf>
    <xf numFmtId="3" fontId="0" fillId="0" borderId="46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56" fillId="0" borderId="50" xfId="0" applyNumberFormat="1" applyFont="1" applyBorder="1" applyAlignment="1">
      <alignment horizontal="center" vertical="center"/>
    </xf>
    <xf numFmtId="3" fontId="56" fillId="0" borderId="51" xfId="0" applyNumberFormat="1" applyFont="1" applyBorder="1" applyAlignment="1">
      <alignment horizontal="center" vertical="center"/>
    </xf>
    <xf numFmtId="3" fontId="56" fillId="0" borderId="43" xfId="0" applyNumberFormat="1" applyFont="1" applyBorder="1" applyAlignment="1">
      <alignment horizontal="center" vertical="center"/>
    </xf>
    <xf numFmtId="3" fontId="56" fillId="0" borderId="34" xfId="0" applyNumberFormat="1" applyFont="1" applyBorder="1" applyAlignment="1">
      <alignment horizontal="center" vertical="center"/>
    </xf>
    <xf numFmtId="3" fontId="56" fillId="0" borderId="44" xfId="0" applyNumberFormat="1" applyFont="1" applyBorder="1" applyAlignment="1">
      <alignment horizontal="center" vertical="center"/>
    </xf>
    <xf numFmtId="9" fontId="0" fillId="0" borderId="52" xfId="57" applyFont="1" applyBorder="1" applyAlignment="1">
      <alignment horizontal="center" vertical="center"/>
    </xf>
    <xf numFmtId="9" fontId="3" fillId="0" borderId="53" xfId="57" applyFont="1" applyBorder="1" applyAlignment="1">
      <alignment horizontal="center" vertical="center"/>
    </xf>
    <xf numFmtId="190" fontId="0" fillId="0" borderId="54" xfId="55" applyNumberFormat="1" applyBorder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9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center"/>
      <protection/>
    </xf>
    <xf numFmtId="0" fontId="0" fillId="0" borderId="37" xfId="55" applyBorder="1" applyAlignment="1">
      <alignment horizontal="center" vertical="center"/>
      <protection/>
    </xf>
    <xf numFmtId="0" fontId="0" fillId="0" borderId="35" xfId="55" applyBorder="1" applyAlignment="1">
      <alignment horizontal="center" vertical="center"/>
      <protection/>
    </xf>
    <xf numFmtId="0" fontId="0" fillId="0" borderId="36" xfId="55" applyBorder="1" applyAlignment="1">
      <alignment horizontal="center" vertical="center"/>
      <protection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3" fillId="0" borderId="47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57" xfId="55" applyFont="1" applyBorder="1" applyAlignment="1">
      <alignment horizontal="center" vertical="center"/>
      <protection/>
    </xf>
    <xf numFmtId="0" fontId="0" fillId="0" borderId="58" xfId="55" applyBorder="1" applyAlignment="1">
      <alignment horizontal="center" vertical="center"/>
      <protection/>
    </xf>
    <xf numFmtId="189" fontId="5" fillId="0" borderId="56" xfId="55" applyNumberFormat="1" applyFont="1" applyBorder="1" applyAlignment="1">
      <alignment horizontal="center" vertical="center"/>
      <protection/>
    </xf>
    <xf numFmtId="189" fontId="5" fillId="0" borderId="59" xfId="55" applyNumberFormat="1" applyFont="1" applyBorder="1" applyAlignment="1">
      <alignment horizontal="center" vertical="center"/>
      <protection/>
    </xf>
    <xf numFmtId="0" fontId="3" fillId="0" borderId="60" xfId="55" applyFont="1" applyBorder="1" applyAlignment="1">
      <alignment horizontal="center" vertical="center"/>
      <protection/>
    </xf>
    <xf numFmtId="0" fontId="3" fillId="0" borderId="61" xfId="55" applyFont="1" applyBorder="1" applyAlignment="1">
      <alignment horizontal="center" vertical="center"/>
      <protection/>
    </xf>
    <xf numFmtId="0" fontId="3" fillId="0" borderId="62" xfId="55" applyFont="1" applyBorder="1" applyAlignment="1">
      <alignment horizontal="center" vertical="center"/>
      <protection/>
    </xf>
    <xf numFmtId="0" fontId="3" fillId="0" borderId="63" xfId="55" applyFont="1" applyBorder="1" applyAlignment="1">
      <alignment horizontal="center" vertical="center"/>
      <protection/>
    </xf>
    <xf numFmtId="0" fontId="3" fillId="0" borderId="64" xfId="55" applyFont="1" applyBorder="1" applyAlignment="1">
      <alignment horizontal="center" vertical="center"/>
      <protection/>
    </xf>
    <xf numFmtId="0" fontId="3" fillId="0" borderId="65" xfId="55" applyFont="1" applyBorder="1" applyAlignment="1">
      <alignment horizontal="center" vertical="center"/>
      <protection/>
    </xf>
    <xf numFmtId="0" fontId="3" fillId="0" borderId="66" xfId="55" applyFont="1" applyBorder="1" applyAlignment="1">
      <alignment horizontal="center" vertical="center"/>
      <protection/>
    </xf>
    <xf numFmtId="189" fontId="5" fillId="0" borderId="67" xfId="55" applyNumberFormat="1" applyFont="1" applyBorder="1" applyAlignment="1">
      <alignment horizontal="center" vertical="center"/>
      <protection/>
    </xf>
    <xf numFmtId="189" fontId="5" fillId="0" borderId="68" xfId="55" applyNumberFormat="1" applyFont="1" applyBorder="1" applyAlignment="1">
      <alignment horizontal="center" vertical="center"/>
      <protection/>
    </xf>
    <xf numFmtId="189" fontId="5" fillId="0" borderId="11" xfId="55" applyNumberFormat="1" applyFont="1" applyBorder="1" applyAlignment="1">
      <alignment horizontal="center" vertical="center"/>
      <protection/>
    </xf>
    <xf numFmtId="189" fontId="5" fillId="0" borderId="16" xfId="55" applyNumberFormat="1" applyFont="1" applyBorder="1" applyAlignment="1">
      <alignment horizontal="center" vertical="center"/>
      <protection/>
    </xf>
    <xf numFmtId="189" fontId="5" fillId="0" borderId="29" xfId="55" applyNumberFormat="1" applyFont="1" applyBorder="1" applyAlignment="1">
      <alignment horizontal="center" vertical="center"/>
      <protection/>
    </xf>
    <xf numFmtId="189" fontId="5" fillId="0" borderId="69" xfId="55" applyNumberFormat="1" applyFont="1" applyBorder="1" applyAlignment="1">
      <alignment horizontal="center" vertical="center"/>
      <protection/>
    </xf>
    <xf numFmtId="189" fontId="5" fillId="0" borderId="12" xfId="55" applyNumberFormat="1" applyFont="1" applyBorder="1" applyAlignment="1">
      <alignment horizontal="center" vertical="center"/>
      <protection/>
    </xf>
    <xf numFmtId="189" fontId="5" fillId="0" borderId="47" xfId="55" applyNumberFormat="1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53" fillId="0" borderId="37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2" fillId="0" borderId="60" xfId="54" applyFont="1" applyBorder="1" applyAlignment="1">
      <alignment horizontal="center" vertical="center"/>
      <protection/>
    </xf>
    <xf numFmtId="0" fontId="2" fillId="0" borderId="61" xfId="54" applyFont="1" applyBorder="1" applyAlignment="1">
      <alignment horizontal="center" vertical="center"/>
      <protection/>
    </xf>
    <xf numFmtId="0" fontId="2" fillId="0" borderId="70" xfId="54" applyFont="1" applyBorder="1" applyAlignment="1">
      <alignment horizontal="center" vertical="center"/>
      <protection/>
    </xf>
    <xf numFmtId="0" fontId="7" fillId="0" borderId="47" xfId="54" applyFont="1" applyBorder="1" applyAlignment="1">
      <alignment horizontal="center" vertical="center"/>
      <protection/>
    </xf>
    <xf numFmtId="0" fontId="7" fillId="0" borderId="16" xfId="54" applyFont="1" applyBorder="1" applyAlignment="1">
      <alignment horizontal="center" vertical="center"/>
      <protection/>
    </xf>
    <xf numFmtId="0" fontId="7" fillId="0" borderId="57" xfId="54" applyFont="1" applyBorder="1" applyAlignment="1">
      <alignment horizontal="center" vertical="center"/>
      <protection/>
    </xf>
    <xf numFmtId="0" fontId="57" fillId="0" borderId="47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13" fillId="0" borderId="33" xfId="54" applyFont="1" applyBorder="1" applyAlignment="1">
      <alignment horizontal="center" vertical="center"/>
      <protection/>
    </xf>
    <xf numFmtId="0" fontId="13" fillId="0" borderId="32" xfId="54" applyFont="1" applyBorder="1" applyAlignment="1">
      <alignment horizontal="center" vertical="center"/>
      <protection/>
    </xf>
    <xf numFmtId="0" fontId="57" fillId="0" borderId="71" xfId="0" applyFont="1" applyBorder="1" applyAlignment="1">
      <alignment horizontal="center" vertical="center" wrapText="1"/>
    </xf>
    <xf numFmtId="0" fontId="13" fillId="0" borderId="72" xfId="54" applyFont="1" applyBorder="1" applyAlignment="1">
      <alignment horizontal="center" vertical="center"/>
      <protection/>
    </xf>
    <xf numFmtId="0" fontId="13" fillId="0" borderId="38" xfId="54" applyFont="1" applyBorder="1" applyAlignment="1">
      <alignment horizontal="center" vertical="center"/>
      <protection/>
    </xf>
  </cellXfs>
  <cellStyles count="5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rmal_Livro1" xfId="54"/>
    <cellStyle name="Normal_Quadros Mãe 2008 - 1 Sem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otal" xfId="63"/>
    <cellStyle name="Verificar Célula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14"/>
  <sheetViews>
    <sheetView tabSelected="1" zoomScale="63" zoomScaleNormal="63" zoomScalePageLayoutView="0" workbookViewId="0" topLeftCell="A5">
      <selection activeCell="I15" sqref="I15"/>
    </sheetView>
  </sheetViews>
  <sheetFormatPr defaultColWidth="9.140625" defaultRowHeight="12.75"/>
  <cols>
    <col min="1" max="1" width="3.28125" style="3" customWidth="1"/>
    <col min="2" max="2" width="17.28125" style="3" customWidth="1"/>
    <col min="3" max="4" width="10.7109375" style="3" customWidth="1"/>
    <col min="5" max="5" width="12.7109375" style="3" customWidth="1"/>
    <col min="6" max="7" width="10.7109375" style="3" customWidth="1"/>
    <col min="8" max="8" width="12.7109375" style="3" customWidth="1"/>
    <col min="9" max="9" width="14.00390625" style="3" customWidth="1"/>
    <col min="10" max="11" width="10.7109375" style="3" customWidth="1"/>
    <col min="12" max="12" width="12.7109375" style="3" customWidth="1"/>
    <col min="13" max="14" width="10.7109375" style="3" customWidth="1"/>
    <col min="15" max="15" width="12.7109375" style="3" customWidth="1"/>
    <col min="16" max="16" width="14.28125" style="3" customWidth="1"/>
    <col min="17" max="35" width="10.28125" style="3" customWidth="1"/>
    <col min="36" max="36" width="12.57421875" style="3" customWidth="1"/>
    <col min="37" max="37" width="11.28125" style="3" customWidth="1"/>
    <col min="38" max="38" width="11.00390625" style="3" customWidth="1"/>
    <col min="39" max="39" width="10.421875" style="3" customWidth="1"/>
    <col min="40" max="16384" width="9.140625" style="3" customWidth="1"/>
  </cols>
  <sheetData>
    <row r="2" spans="2:39" s="23" customFormat="1" ht="44.2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2:35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9" s="25" customFormat="1" ht="45" customHeight="1">
      <c r="B4" s="74" t="s">
        <v>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2:39" s="25" customFormat="1" ht="35.25" customHeight="1">
      <c r="B5" s="74" t="s">
        <v>43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2:39" ht="29.25" customHeight="1">
      <c r="B6" s="75" t="s">
        <v>35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5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9" spans="2:17" ht="23.25" customHeight="1" thickBot="1">
      <c r="B9" s="6"/>
      <c r="P9" s="84" t="s">
        <v>34</v>
      </c>
      <c r="Q9" s="84"/>
    </row>
    <row r="10" spans="2:17" ht="30.75" customHeight="1" thickTop="1">
      <c r="B10" s="76"/>
      <c r="C10" s="87" t="s">
        <v>44</v>
      </c>
      <c r="D10" s="88"/>
      <c r="E10" s="88"/>
      <c r="F10" s="88"/>
      <c r="G10" s="88"/>
      <c r="H10" s="88"/>
      <c r="I10" s="89"/>
      <c r="J10" s="90" t="s">
        <v>45</v>
      </c>
      <c r="K10" s="89"/>
      <c r="L10" s="91"/>
      <c r="M10" s="91"/>
      <c r="N10" s="92"/>
      <c r="O10" s="92"/>
      <c r="P10" s="93"/>
      <c r="Q10" s="79" t="s">
        <v>28</v>
      </c>
    </row>
    <row r="11" spans="2:17" ht="27" customHeight="1">
      <c r="B11" s="77"/>
      <c r="C11" s="81" t="s">
        <v>1</v>
      </c>
      <c r="D11" s="82"/>
      <c r="E11" s="82"/>
      <c r="F11" s="82"/>
      <c r="G11" s="82"/>
      <c r="H11" s="82"/>
      <c r="I11" s="83"/>
      <c r="J11" s="81" t="s">
        <v>1</v>
      </c>
      <c r="K11" s="82"/>
      <c r="L11" s="82"/>
      <c r="M11" s="82"/>
      <c r="N11" s="82"/>
      <c r="O11" s="82"/>
      <c r="P11" s="83"/>
      <c r="Q11" s="80"/>
    </row>
    <row r="12" spans="2:17" ht="24" customHeight="1">
      <c r="B12" s="77"/>
      <c r="C12" s="101" t="s">
        <v>3</v>
      </c>
      <c r="D12" s="97"/>
      <c r="E12" s="100"/>
      <c r="F12" s="96" t="s">
        <v>4</v>
      </c>
      <c r="G12" s="97"/>
      <c r="H12" s="97"/>
      <c r="I12" s="98" t="s">
        <v>33</v>
      </c>
      <c r="J12" s="101" t="s">
        <v>3</v>
      </c>
      <c r="K12" s="97"/>
      <c r="L12" s="100"/>
      <c r="M12" s="96" t="s">
        <v>4</v>
      </c>
      <c r="N12" s="97"/>
      <c r="O12" s="100"/>
      <c r="P12" s="94" t="s">
        <v>33</v>
      </c>
      <c r="Q12" s="85" t="s">
        <v>29</v>
      </c>
    </row>
    <row r="13" spans="2:17" ht="27.75" customHeight="1" thickBot="1">
      <c r="B13" s="78"/>
      <c r="C13" s="28" t="s">
        <v>6</v>
      </c>
      <c r="D13" s="27" t="s">
        <v>7</v>
      </c>
      <c r="E13" s="27" t="s">
        <v>33</v>
      </c>
      <c r="F13" s="27" t="s">
        <v>6</v>
      </c>
      <c r="G13" s="27" t="s">
        <v>7</v>
      </c>
      <c r="H13" s="29" t="s">
        <v>33</v>
      </c>
      <c r="I13" s="99"/>
      <c r="J13" s="26" t="s">
        <v>6</v>
      </c>
      <c r="K13" s="27" t="s">
        <v>7</v>
      </c>
      <c r="L13" s="27" t="s">
        <v>33</v>
      </c>
      <c r="M13" s="31" t="s">
        <v>6</v>
      </c>
      <c r="N13" s="32" t="s">
        <v>7</v>
      </c>
      <c r="O13" s="30" t="s">
        <v>33</v>
      </c>
      <c r="P13" s="95"/>
      <c r="Q13" s="86"/>
    </row>
    <row r="14" spans="2:17" ht="62.25" customHeight="1" thickBot="1">
      <c r="B14" s="9" t="s">
        <v>8</v>
      </c>
      <c r="C14" s="51">
        <v>13243</v>
      </c>
      <c r="D14" s="52">
        <v>264</v>
      </c>
      <c r="E14" s="52">
        <f>C14+D14</f>
        <v>13507</v>
      </c>
      <c r="F14" s="53">
        <v>1992</v>
      </c>
      <c r="G14" s="53">
        <v>3</v>
      </c>
      <c r="H14" s="54">
        <f>F14+G14</f>
        <v>1995</v>
      </c>
      <c r="I14" s="55">
        <f>E14+H14</f>
        <v>15502</v>
      </c>
      <c r="J14" s="51">
        <v>10321</v>
      </c>
      <c r="K14" s="53">
        <v>414</v>
      </c>
      <c r="L14" s="53">
        <f>J14+K14</f>
        <v>10735</v>
      </c>
      <c r="M14" s="53">
        <v>2661</v>
      </c>
      <c r="N14" s="53">
        <v>3</v>
      </c>
      <c r="O14" s="54">
        <f>M14+N14</f>
        <v>2664</v>
      </c>
      <c r="P14" s="56">
        <f>L14+O14</f>
        <v>13399</v>
      </c>
      <c r="Q14" s="72">
        <f>(I14-P14)/P14</f>
        <v>0.15695201134413017</v>
      </c>
    </row>
    <row r="15" ht="62.25" customHeight="1" thickTop="1"/>
  </sheetData>
  <sheetProtection/>
  <mergeCells count="18">
    <mergeCell ref="B5:Q5"/>
    <mergeCell ref="J10:P10"/>
    <mergeCell ref="P12:P13"/>
    <mergeCell ref="F12:H12"/>
    <mergeCell ref="I12:I13"/>
    <mergeCell ref="M12:O12"/>
    <mergeCell ref="C12:E12"/>
    <mergeCell ref="J12:L12"/>
    <mergeCell ref="B2:Q2"/>
    <mergeCell ref="B4:Q4"/>
    <mergeCell ref="B6:Q6"/>
    <mergeCell ref="B10:B13"/>
    <mergeCell ref="Q10:Q11"/>
    <mergeCell ref="C11:I11"/>
    <mergeCell ref="J11:P11"/>
    <mergeCell ref="P9:Q9"/>
    <mergeCell ref="Q12:Q13"/>
    <mergeCell ref="C10:I10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14"/>
  <sheetViews>
    <sheetView zoomScale="70" zoomScaleNormal="70" zoomScalePageLayoutView="0" workbookViewId="0" topLeftCell="A2">
      <selection activeCell="E21" sqref="E21"/>
    </sheetView>
  </sheetViews>
  <sheetFormatPr defaultColWidth="9.140625" defaultRowHeight="12.75"/>
  <cols>
    <col min="1" max="1" width="3.28125" style="3" customWidth="1"/>
    <col min="2" max="2" width="17.8515625" style="3" customWidth="1"/>
    <col min="3" max="4" width="10.7109375" style="3" customWidth="1"/>
    <col min="5" max="5" width="11.7109375" style="3" customWidth="1"/>
    <col min="6" max="7" width="10.7109375" style="3" customWidth="1"/>
    <col min="8" max="8" width="11.7109375" style="3" customWidth="1"/>
    <col min="9" max="9" width="12.8515625" style="3" customWidth="1"/>
    <col min="10" max="11" width="10.7109375" style="3" customWidth="1"/>
    <col min="12" max="12" width="11.7109375" style="3" customWidth="1"/>
    <col min="13" max="14" width="10.7109375" style="3" customWidth="1"/>
    <col min="15" max="15" width="11.7109375" style="3" customWidth="1"/>
    <col min="16" max="16" width="12.8515625" style="3" customWidth="1"/>
    <col min="17" max="35" width="10.28125" style="3" customWidth="1"/>
    <col min="36" max="36" width="12.57421875" style="3" customWidth="1"/>
    <col min="37" max="37" width="11.28125" style="3" customWidth="1"/>
    <col min="38" max="38" width="11.00390625" style="3" customWidth="1"/>
    <col min="39" max="39" width="10.421875" style="3" customWidth="1"/>
    <col min="40" max="16384" width="9.140625" style="3" customWidth="1"/>
  </cols>
  <sheetData>
    <row r="2" spans="2:39" s="23" customFormat="1" ht="44.2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2:35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9" s="25" customFormat="1" ht="45" customHeight="1">
      <c r="B4" s="74" t="s">
        <v>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2:39" s="25" customFormat="1" ht="27" customHeight="1">
      <c r="B5" s="74" t="s">
        <v>43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2:39" ht="29.25" customHeight="1">
      <c r="B6" s="75" t="s">
        <v>36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5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9" spans="2:17" ht="23.25" customHeight="1" thickBot="1">
      <c r="B9" s="6"/>
      <c r="O9" s="84" t="s">
        <v>27</v>
      </c>
      <c r="P9" s="84"/>
      <c r="Q9" s="84"/>
    </row>
    <row r="10" spans="2:17" ht="30.75" customHeight="1" thickTop="1">
      <c r="B10" s="76"/>
      <c r="C10" s="87" t="s">
        <v>46</v>
      </c>
      <c r="D10" s="88"/>
      <c r="E10" s="88"/>
      <c r="F10" s="88"/>
      <c r="G10" s="88"/>
      <c r="H10" s="88"/>
      <c r="I10" s="89"/>
      <c r="J10" s="90" t="s">
        <v>47</v>
      </c>
      <c r="K10" s="89"/>
      <c r="L10" s="91"/>
      <c r="M10" s="91"/>
      <c r="N10" s="92"/>
      <c r="O10" s="92"/>
      <c r="P10" s="93"/>
      <c r="Q10" s="79" t="s">
        <v>28</v>
      </c>
    </row>
    <row r="11" spans="2:17" ht="27" customHeight="1">
      <c r="B11" s="77"/>
      <c r="C11" s="81" t="s">
        <v>2</v>
      </c>
      <c r="D11" s="82"/>
      <c r="E11" s="82"/>
      <c r="F11" s="82"/>
      <c r="G11" s="82"/>
      <c r="H11" s="82"/>
      <c r="I11" s="83"/>
      <c r="J11" s="81" t="s">
        <v>2</v>
      </c>
      <c r="K11" s="82"/>
      <c r="L11" s="82"/>
      <c r="M11" s="82"/>
      <c r="N11" s="82"/>
      <c r="O11" s="82"/>
      <c r="P11" s="83"/>
      <c r="Q11" s="80"/>
    </row>
    <row r="12" spans="2:17" ht="24" customHeight="1">
      <c r="B12" s="77"/>
      <c r="C12" s="101" t="s">
        <v>3</v>
      </c>
      <c r="D12" s="97"/>
      <c r="E12" s="100"/>
      <c r="F12" s="96" t="s">
        <v>4</v>
      </c>
      <c r="G12" s="97"/>
      <c r="H12" s="97"/>
      <c r="I12" s="98" t="s">
        <v>33</v>
      </c>
      <c r="J12" s="101" t="s">
        <v>3</v>
      </c>
      <c r="K12" s="97"/>
      <c r="L12" s="100"/>
      <c r="M12" s="96" t="s">
        <v>4</v>
      </c>
      <c r="N12" s="97"/>
      <c r="O12" s="100"/>
      <c r="P12" s="94" t="s">
        <v>33</v>
      </c>
      <c r="Q12" s="85" t="s">
        <v>30</v>
      </c>
    </row>
    <row r="13" spans="2:17" ht="27.75" customHeight="1" thickBot="1">
      <c r="B13" s="78"/>
      <c r="C13" s="28" t="s">
        <v>6</v>
      </c>
      <c r="D13" s="27" t="s">
        <v>7</v>
      </c>
      <c r="E13" s="27" t="s">
        <v>33</v>
      </c>
      <c r="F13" s="27" t="s">
        <v>6</v>
      </c>
      <c r="G13" s="27" t="s">
        <v>7</v>
      </c>
      <c r="H13" s="29" t="s">
        <v>33</v>
      </c>
      <c r="I13" s="99"/>
      <c r="J13" s="26" t="s">
        <v>6</v>
      </c>
      <c r="K13" s="27" t="s">
        <v>7</v>
      </c>
      <c r="L13" s="27" t="s">
        <v>33</v>
      </c>
      <c r="M13" s="31" t="s">
        <v>6</v>
      </c>
      <c r="N13" s="32" t="s">
        <v>7</v>
      </c>
      <c r="O13" s="30" t="s">
        <v>33</v>
      </c>
      <c r="P13" s="95"/>
      <c r="Q13" s="86"/>
    </row>
    <row r="14" spans="2:17" ht="62.25" customHeight="1" thickBot="1">
      <c r="B14" s="9" t="s">
        <v>8</v>
      </c>
      <c r="C14" s="51">
        <v>372777.4523900001</v>
      </c>
      <c r="D14" s="52">
        <v>6704.74828</v>
      </c>
      <c r="E14" s="52">
        <f>C14+D14</f>
        <v>379482.2006700001</v>
      </c>
      <c r="F14" s="53">
        <v>44042.41942000018</v>
      </c>
      <c r="G14" s="53">
        <v>51.68187999999999</v>
      </c>
      <c r="H14" s="54">
        <f>F14+G14</f>
        <v>44094.10130000018</v>
      </c>
      <c r="I14" s="55">
        <f>E14+H14</f>
        <v>423576.30197000026</v>
      </c>
      <c r="J14" s="51">
        <v>266378.5467999991</v>
      </c>
      <c r="K14" s="53">
        <v>8964.292500000001</v>
      </c>
      <c r="L14" s="53">
        <f>J14+K14</f>
        <v>275342.83929999906</v>
      </c>
      <c r="M14" s="53">
        <v>47343.87589000011</v>
      </c>
      <c r="N14" s="53">
        <v>50.48478</v>
      </c>
      <c r="O14" s="54">
        <f>M14+N14</f>
        <v>47394.36067000011</v>
      </c>
      <c r="P14" s="56">
        <f>L14+O14</f>
        <v>322737.19996999914</v>
      </c>
      <c r="Q14" s="72">
        <f>(I14-P14)/P14</f>
        <v>0.3124495781997702</v>
      </c>
    </row>
    <row r="15" ht="62.25" customHeight="1" thickTop="1"/>
  </sheetData>
  <sheetProtection/>
  <mergeCells count="18">
    <mergeCell ref="B5:Q5"/>
    <mergeCell ref="O9:Q9"/>
    <mergeCell ref="F12:H12"/>
    <mergeCell ref="I12:I13"/>
    <mergeCell ref="J12:L12"/>
    <mergeCell ref="M12:O12"/>
    <mergeCell ref="P12:P13"/>
    <mergeCell ref="Q12:Q13"/>
    <mergeCell ref="B2:Q2"/>
    <mergeCell ref="B4:Q4"/>
    <mergeCell ref="B6:Q6"/>
    <mergeCell ref="B10:B13"/>
    <mergeCell ref="C10:I10"/>
    <mergeCell ref="J10:P10"/>
    <mergeCell ref="Q10:Q11"/>
    <mergeCell ref="C11:I11"/>
    <mergeCell ref="J11:P11"/>
    <mergeCell ref="C12:E12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14"/>
  <sheetViews>
    <sheetView zoomScale="63" zoomScaleNormal="63" zoomScalePageLayoutView="0" workbookViewId="0" topLeftCell="A5">
      <selection activeCell="J21" sqref="J21"/>
    </sheetView>
  </sheetViews>
  <sheetFormatPr defaultColWidth="9.140625" defaultRowHeight="12.75"/>
  <cols>
    <col min="1" max="1" width="3.28125" style="3" customWidth="1"/>
    <col min="2" max="2" width="17.28125" style="3" customWidth="1"/>
    <col min="3" max="4" width="10.7109375" style="3" customWidth="1"/>
    <col min="5" max="5" width="12.7109375" style="3" customWidth="1"/>
    <col min="6" max="7" width="10.7109375" style="3" customWidth="1"/>
    <col min="8" max="8" width="12.7109375" style="3" customWidth="1"/>
    <col min="9" max="9" width="14.00390625" style="3" customWidth="1"/>
    <col min="10" max="11" width="10.7109375" style="3" customWidth="1"/>
    <col min="12" max="12" width="12.7109375" style="3" customWidth="1"/>
    <col min="13" max="14" width="10.7109375" style="3" customWidth="1"/>
    <col min="15" max="15" width="12.7109375" style="3" customWidth="1"/>
    <col min="16" max="16" width="14.28125" style="3" customWidth="1"/>
    <col min="17" max="35" width="10.28125" style="3" customWidth="1"/>
    <col min="36" max="36" width="12.57421875" style="3" customWidth="1"/>
    <col min="37" max="37" width="11.28125" style="3" customWidth="1"/>
    <col min="38" max="38" width="11.00390625" style="3" customWidth="1"/>
    <col min="39" max="39" width="10.421875" style="3" customWidth="1"/>
    <col min="40" max="16384" width="9.140625" style="3" customWidth="1"/>
  </cols>
  <sheetData>
    <row r="2" spans="2:39" s="23" customFormat="1" ht="44.2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2:35" ht="12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9" s="25" customFormat="1" ht="45" customHeight="1">
      <c r="B4" s="74" t="s">
        <v>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2:39" s="25" customFormat="1" ht="45" customHeight="1">
      <c r="B5" s="74" t="s">
        <v>43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2:39" ht="29.25" customHeight="1">
      <c r="B6" s="75" t="s">
        <v>37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5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9" spans="2:17" ht="23.25" customHeight="1" thickBot="1">
      <c r="B9" s="6"/>
      <c r="P9" s="84" t="s">
        <v>34</v>
      </c>
      <c r="Q9" s="84"/>
    </row>
    <row r="10" spans="2:17" ht="30.75" customHeight="1" thickTop="1">
      <c r="B10" s="76"/>
      <c r="C10" s="87" t="s">
        <v>48</v>
      </c>
      <c r="D10" s="88"/>
      <c r="E10" s="88"/>
      <c r="F10" s="88"/>
      <c r="G10" s="88"/>
      <c r="H10" s="88"/>
      <c r="I10" s="89"/>
      <c r="J10" s="90" t="s">
        <v>49</v>
      </c>
      <c r="K10" s="89"/>
      <c r="L10" s="91"/>
      <c r="M10" s="91"/>
      <c r="N10" s="92"/>
      <c r="O10" s="92"/>
      <c r="P10" s="93"/>
      <c r="Q10" s="79" t="s">
        <v>28</v>
      </c>
    </row>
    <row r="11" spans="2:17" ht="27" customHeight="1">
      <c r="B11" s="77"/>
      <c r="C11" s="81" t="s">
        <v>1</v>
      </c>
      <c r="D11" s="82"/>
      <c r="E11" s="82"/>
      <c r="F11" s="82"/>
      <c r="G11" s="82"/>
      <c r="H11" s="82"/>
      <c r="I11" s="83"/>
      <c r="J11" s="81" t="s">
        <v>1</v>
      </c>
      <c r="K11" s="82"/>
      <c r="L11" s="82"/>
      <c r="M11" s="82"/>
      <c r="N11" s="82"/>
      <c r="O11" s="82"/>
      <c r="P11" s="83"/>
      <c r="Q11" s="80"/>
    </row>
    <row r="12" spans="2:17" ht="24" customHeight="1">
      <c r="B12" s="77"/>
      <c r="C12" s="101" t="s">
        <v>3</v>
      </c>
      <c r="D12" s="97"/>
      <c r="E12" s="100"/>
      <c r="F12" s="96" t="s">
        <v>4</v>
      </c>
      <c r="G12" s="97"/>
      <c r="H12" s="97"/>
      <c r="I12" s="98" t="s">
        <v>33</v>
      </c>
      <c r="J12" s="101" t="s">
        <v>3</v>
      </c>
      <c r="K12" s="97"/>
      <c r="L12" s="100"/>
      <c r="M12" s="96" t="s">
        <v>4</v>
      </c>
      <c r="N12" s="97"/>
      <c r="O12" s="100"/>
      <c r="P12" s="94" t="s">
        <v>33</v>
      </c>
      <c r="Q12" s="85" t="s">
        <v>29</v>
      </c>
    </row>
    <row r="13" spans="2:17" ht="27.75" customHeight="1" thickBot="1">
      <c r="B13" s="78"/>
      <c r="C13" s="28" t="s">
        <v>6</v>
      </c>
      <c r="D13" s="27" t="s">
        <v>7</v>
      </c>
      <c r="E13" s="27" t="s">
        <v>33</v>
      </c>
      <c r="F13" s="27" t="s">
        <v>6</v>
      </c>
      <c r="G13" s="27" t="s">
        <v>7</v>
      </c>
      <c r="H13" s="29" t="s">
        <v>33</v>
      </c>
      <c r="I13" s="99"/>
      <c r="J13" s="26" t="s">
        <v>6</v>
      </c>
      <c r="K13" s="27" t="s">
        <v>7</v>
      </c>
      <c r="L13" s="27" t="s">
        <v>33</v>
      </c>
      <c r="M13" s="31" t="s">
        <v>6</v>
      </c>
      <c r="N13" s="32" t="s">
        <v>7</v>
      </c>
      <c r="O13" s="30" t="s">
        <v>33</v>
      </c>
      <c r="P13" s="95"/>
      <c r="Q13" s="86"/>
    </row>
    <row r="14" spans="2:17" ht="62.25" customHeight="1" thickBot="1">
      <c r="B14" s="9" t="s">
        <v>8</v>
      </c>
      <c r="C14" s="51">
        <v>98873</v>
      </c>
      <c r="D14" s="52">
        <v>5685</v>
      </c>
      <c r="E14" s="52">
        <f>C14+D14</f>
        <v>104558</v>
      </c>
      <c r="F14" s="53">
        <v>24835</v>
      </c>
      <c r="G14" s="53">
        <v>40</v>
      </c>
      <c r="H14" s="54">
        <f>F14+G14</f>
        <v>24875</v>
      </c>
      <c r="I14" s="55">
        <f>E14+H14</f>
        <v>129433</v>
      </c>
      <c r="J14" s="51">
        <v>92035</v>
      </c>
      <c r="K14" s="53">
        <v>6323</v>
      </c>
      <c r="L14" s="53">
        <f>J14+K14</f>
        <v>98358</v>
      </c>
      <c r="M14" s="53">
        <v>25106</v>
      </c>
      <c r="N14" s="53">
        <v>45</v>
      </c>
      <c r="O14" s="54">
        <f>M14+N14</f>
        <v>25151</v>
      </c>
      <c r="P14" s="56">
        <f>L14+O14</f>
        <v>123509</v>
      </c>
      <c r="Q14" s="72">
        <f>(I14-P14)/P14</f>
        <v>0.04796411597535402</v>
      </c>
    </row>
    <row r="15" ht="62.25" customHeight="1" thickTop="1"/>
  </sheetData>
  <sheetProtection/>
  <mergeCells count="18">
    <mergeCell ref="B5:Q5"/>
    <mergeCell ref="B2:Q2"/>
    <mergeCell ref="B4:Q4"/>
    <mergeCell ref="B6:Q6"/>
    <mergeCell ref="P9:Q9"/>
    <mergeCell ref="B10:B13"/>
    <mergeCell ref="C10:I10"/>
    <mergeCell ref="J10:P10"/>
    <mergeCell ref="Q10:Q11"/>
    <mergeCell ref="C11:I11"/>
    <mergeCell ref="J11:P11"/>
    <mergeCell ref="Q12:Q13"/>
    <mergeCell ref="C12:E12"/>
    <mergeCell ref="F12:H12"/>
    <mergeCell ref="I12:I13"/>
    <mergeCell ref="J12:L12"/>
    <mergeCell ref="M12:O12"/>
    <mergeCell ref="P12:P13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M14"/>
  <sheetViews>
    <sheetView zoomScale="80" zoomScaleNormal="80" zoomScalePageLayoutView="0" workbookViewId="0" topLeftCell="E3">
      <selection activeCell="J21" sqref="J21"/>
    </sheetView>
  </sheetViews>
  <sheetFormatPr defaultColWidth="9.140625" defaultRowHeight="12.75"/>
  <cols>
    <col min="1" max="1" width="3.28125" style="3" customWidth="1"/>
    <col min="2" max="2" width="17.8515625" style="3" customWidth="1"/>
    <col min="3" max="4" width="10.7109375" style="3" customWidth="1"/>
    <col min="5" max="5" width="11.7109375" style="3" customWidth="1"/>
    <col min="6" max="7" width="10.7109375" style="3" customWidth="1"/>
    <col min="8" max="8" width="11.7109375" style="3" customWidth="1"/>
    <col min="9" max="9" width="12.8515625" style="3" customWidth="1"/>
    <col min="10" max="11" width="10.7109375" style="3" customWidth="1"/>
    <col min="12" max="12" width="11.7109375" style="3" customWidth="1"/>
    <col min="13" max="14" width="10.7109375" style="3" customWidth="1"/>
    <col min="15" max="15" width="11.7109375" style="3" customWidth="1"/>
    <col min="16" max="16" width="12.8515625" style="3" customWidth="1"/>
    <col min="17" max="35" width="10.28125" style="3" customWidth="1"/>
    <col min="36" max="36" width="12.57421875" style="3" customWidth="1"/>
    <col min="37" max="37" width="11.28125" style="3" customWidth="1"/>
    <col min="38" max="38" width="11.00390625" style="3" customWidth="1"/>
    <col min="39" max="39" width="10.421875" style="3" customWidth="1"/>
    <col min="40" max="16384" width="9.140625" style="3" customWidth="1"/>
  </cols>
  <sheetData>
    <row r="2" spans="2:39" s="23" customFormat="1" ht="44.2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</row>
    <row r="3" spans="2:35" ht="20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9" s="25" customFormat="1" ht="45" customHeight="1">
      <c r="B4" s="74" t="s">
        <v>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2:39" s="25" customFormat="1" ht="33" customHeight="1">
      <c r="B5" s="102" t="s">
        <v>43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</row>
    <row r="6" spans="2:39" ht="29.25" customHeight="1">
      <c r="B6" s="75" t="s">
        <v>38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5" ht="16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9" spans="2:17" ht="23.25" customHeight="1" thickBot="1">
      <c r="B9" s="6"/>
      <c r="P9" s="84" t="s">
        <v>27</v>
      </c>
      <c r="Q9" s="84"/>
    </row>
    <row r="10" spans="2:17" ht="30.75" customHeight="1" thickTop="1">
      <c r="B10" s="76"/>
      <c r="C10" s="87" t="s">
        <v>50</v>
      </c>
      <c r="D10" s="88"/>
      <c r="E10" s="88"/>
      <c r="F10" s="88"/>
      <c r="G10" s="88"/>
      <c r="H10" s="88"/>
      <c r="I10" s="89"/>
      <c r="J10" s="90" t="s">
        <v>51</v>
      </c>
      <c r="K10" s="89"/>
      <c r="L10" s="91"/>
      <c r="M10" s="91"/>
      <c r="N10" s="92"/>
      <c r="O10" s="92"/>
      <c r="P10" s="93"/>
      <c r="Q10" s="79" t="s">
        <v>28</v>
      </c>
    </row>
    <row r="11" spans="2:17" ht="27" customHeight="1">
      <c r="B11" s="77"/>
      <c r="C11" s="81" t="s">
        <v>2</v>
      </c>
      <c r="D11" s="82"/>
      <c r="E11" s="82"/>
      <c r="F11" s="82"/>
      <c r="G11" s="82"/>
      <c r="H11" s="82"/>
      <c r="I11" s="83"/>
      <c r="J11" s="81" t="s">
        <v>2</v>
      </c>
      <c r="K11" s="82"/>
      <c r="L11" s="82"/>
      <c r="M11" s="82"/>
      <c r="N11" s="82"/>
      <c r="O11" s="82"/>
      <c r="P11" s="83"/>
      <c r="Q11" s="80"/>
    </row>
    <row r="12" spans="2:17" ht="24" customHeight="1">
      <c r="B12" s="77"/>
      <c r="C12" s="101" t="s">
        <v>3</v>
      </c>
      <c r="D12" s="97"/>
      <c r="E12" s="100"/>
      <c r="F12" s="96" t="s">
        <v>4</v>
      </c>
      <c r="G12" s="97"/>
      <c r="H12" s="97"/>
      <c r="I12" s="98" t="s">
        <v>33</v>
      </c>
      <c r="J12" s="101" t="s">
        <v>3</v>
      </c>
      <c r="K12" s="97"/>
      <c r="L12" s="100"/>
      <c r="M12" s="96" t="s">
        <v>4</v>
      </c>
      <c r="N12" s="97"/>
      <c r="O12" s="100"/>
      <c r="P12" s="94" t="s">
        <v>33</v>
      </c>
      <c r="Q12" s="85" t="s">
        <v>30</v>
      </c>
    </row>
    <row r="13" spans="2:17" ht="27.75" customHeight="1" thickBot="1">
      <c r="B13" s="78"/>
      <c r="C13" s="28" t="s">
        <v>6</v>
      </c>
      <c r="D13" s="27" t="s">
        <v>7</v>
      </c>
      <c r="E13" s="27" t="s">
        <v>33</v>
      </c>
      <c r="F13" s="27" t="s">
        <v>6</v>
      </c>
      <c r="G13" s="27" t="s">
        <v>7</v>
      </c>
      <c r="H13" s="29" t="s">
        <v>33</v>
      </c>
      <c r="I13" s="99"/>
      <c r="J13" s="26" t="s">
        <v>6</v>
      </c>
      <c r="K13" s="27" t="s">
        <v>7</v>
      </c>
      <c r="L13" s="27" t="s">
        <v>33</v>
      </c>
      <c r="M13" s="31" t="s">
        <v>6</v>
      </c>
      <c r="N13" s="32" t="s">
        <v>7</v>
      </c>
      <c r="O13" s="30" t="s">
        <v>33</v>
      </c>
      <c r="P13" s="95"/>
      <c r="Q13" s="86"/>
    </row>
    <row r="14" spans="2:17" ht="62.25" customHeight="1" thickBot="1">
      <c r="B14" s="9" t="s">
        <v>8</v>
      </c>
      <c r="C14" s="51">
        <v>1873995.6131367756</v>
      </c>
      <c r="D14" s="52">
        <v>84867.92290161033</v>
      </c>
      <c r="E14" s="52">
        <f>C14+D14</f>
        <v>1958863.536038386</v>
      </c>
      <c r="F14" s="53">
        <v>272896.27223747503</v>
      </c>
      <c r="G14" s="53">
        <v>428.4007230129064</v>
      </c>
      <c r="H14" s="54">
        <f>F14+G14</f>
        <v>273324.67296048795</v>
      </c>
      <c r="I14" s="55">
        <f>E14+H14</f>
        <v>2232188.208998874</v>
      </c>
      <c r="J14" s="51">
        <v>1655577.69133022</v>
      </c>
      <c r="K14" s="53">
        <v>94307.19949928013</v>
      </c>
      <c r="L14" s="53">
        <f>J14+K14</f>
        <v>1749884.8908295003</v>
      </c>
      <c r="M14" s="53">
        <v>267994.2255638989</v>
      </c>
      <c r="N14" s="53">
        <v>428.97737166057374</v>
      </c>
      <c r="O14" s="54">
        <f>M14+N14</f>
        <v>268423.2029355595</v>
      </c>
      <c r="P14" s="56">
        <f>L14+O14</f>
        <v>2018308.0937650597</v>
      </c>
      <c r="Q14" s="72">
        <f>(I14-P14)/P14</f>
        <v>0.10597000323911436</v>
      </c>
    </row>
    <row r="15" ht="62.25" customHeight="1" thickTop="1"/>
  </sheetData>
  <sheetProtection/>
  <mergeCells count="18">
    <mergeCell ref="B5:Q5"/>
    <mergeCell ref="P9:Q9"/>
    <mergeCell ref="B2:Q2"/>
    <mergeCell ref="B4:Q4"/>
    <mergeCell ref="B6:Q6"/>
    <mergeCell ref="B10:B13"/>
    <mergeCell ref="C10:I10"/>
    <mergeCell ref="J10:P10"/>
    <mergeCell ref="Q10:Q11"/>
    <mergeCell ref="C11:I11"/>
    <mergeCell ref="Q12:Q13"/>
    <mergeCell ref="J11:P11"/>
    <mergeCell ref="C12:E12"/>
    <mergeCell ref="F12:H12"/>
    <mergeCell ref="I12:I13"/>
    <mergeCell ref="J12:L12"/>
    <mergeCell ref="M12:O12"/>
    <mergeCell ref="P12:P13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Z23"/>
  <sheetViews>
    <sheetView zoomScale="80" zoomScaleNormal="80" zoomScalePageLayoutView="0" workbookViewId="0" topLeftCell="A8">
      <selection activeCell="G23" sqref="G23"/>
    </sheetView>
  </sheetViews>
  <sheetFormatPr defaultColWidth="9.140625" defaultRowHeight="12.75"/>
  <cols>
    <col min="1" max="1" width="4.28125" style="0" customWidth="1"/>
    <col min="2" max="2" width="26.28125" style="0" customWidth="1"/>
    <col min="3" max="3" width="11.28125" style="0" customWidth="1"/>
    <col min="4" max="4" width="10.8515625" style="0" customWidth="1"/>
    <col min="5" max="5" width="11.28125" style="0" customWidth="1"/>
    <col min="6" max="6" width="11.57421875" style="0" customWidth="1"/>
    <col min="7" max="7" width="11.28125" style="0" customWidth="1"/>
    <col min="8" max="8" width="11.7109375" style="0" customWidth="1"/>
    <col min="9" max="9" width="9.7109375" style="0" customWidth="1"/>
    <col min="10" max="15" width="11.28125" style="0" customWidth="1"/>
    <col min="16" max="16" width="9.7109375" style="0" customWidth="1"/>
  </cols>
  <sheetData>
    <row r="2" spans="2:52" s="3" customFormat="1" ht="25.5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13"/>
      <c r="R2" s="13"/>
      <c r="S2" s="13"/>
      <c r="T2" s="1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2:52" s="3" customFormat="1" ht="25.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3"/>
      <c r="R3" s="13"/>
      <c r="S3" s="13"/>
      <c r="T3" s="1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2:52" s="3" customFormat="1" ht="28.5" customHeight="1">
      <c r="B4" s="102" t="s">
        <v>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2"/>
      <c r="R4" s="12"/>
      <c r="S4" s="12"/>
      <c r="T4" s="12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2:52" s="3" customFormat="1" ht="28.5" customHeight="1">
      <c r="B5" s="102" t="s">
        <v>43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2"/>
      <c r="R5" s="12"/>
      <c r="S5" s="12"/>
      <c r="T5" s="12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2:52" s="3" customFormat="1" ht="36.75" customHeight="1">
      <c r="B6" s="102" t="s">
        <v>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2"/>
      <c r="R6" s="12"/>
      <c r="S6" s="12"/>
      <c r="T6" s="12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2:16" ht="24" customHeight="1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9" ht="13.5" thickBot="1"/>
    <row r="10" spans="2:16" ht="27.75" customHeight="1" thickTop="1">
      <c r="B10" s="104"/>
      <c r="C10" s="107" t="s">
        <v>25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9"/>
    </row>
    <row r="11" spans="2:16" ht="27.75" customHeight="1">
      <c r="B11" s="105"/>
      <c r="C11" s="113" t="s">
        <v>40</v>
      </c>
      <c r="D11" s="114"/>
      <c r="E11" s="114"/>
      <c r="F11" s="114"/>
      <c r="G11" s="114"/>
      <c r="H11" s="114"/>
      <c r="I11" s="115"/>
      <c r="J11" s="113" t="s">
        <v>41</v>
      </c>
      <c r="K11" s="114"/>
      <c r="L11" s="114"/>
      <c r="M11" s="114"/>
      <c r="N11" s="114"/>
      <c r="O11" s="114"/>
      <c r="P11" s="118"/>
    </row>
    <row r="12" spans="2:16" ht="19.5" customHeight="1">
      <c r="B12" s="105"/>
      <c r="C12" s="110" t="s">
        <v>46</v>
      </c>
      <c r="D12" s="111"/>
      <c r="E12" s="111"/>
      <c r="F12" s="110" t="s">
        <v>45</v>
      </c>
      <c r="G12" s="111"/>
      <c r="H12" s="112"/>
      <c r="I12" s="116" t="s">
        <v>28</v>
      </c>
      <c r="J12" s="111" t="s">
        <v>52</v>
      </c>
      <c r="K12" s="111"/>
      <c r="L12" s="111"/>
      <c r="M12" s="110" t="s">
        <v>49</v>
      </c>
      <c r="N12" s="111"/>
      <c r="O12" s="112"/>
      <c r="P12" s="119" t="s">
        <v>28</v>
      </c>
    </row>
    <row r="13" spans="2:16" ht="20.25" customHeight="1">
      <c r="B13" s="106"/>
      <c r="C13" s="17" t="s">
        <v>3</v>
      </c>
      <c r="D13" s="10" t="s">
        <v>4</v>
      </c>
      <c r="E13" s="39" t="s">
        <v>26</v>
      </c>
      <c r="F13" s="11" t="s">
        <v>3</v>
      </c>
      <c r="G13" s="10" t="s">
        <v>4</v>
      </c>
      <c r="H13" s="39" t="s">
        <v>26</v>
      </c>
      <c r="I13" s="117"/>
      <c r="J13" s="11" t="s">
        <v>3</v>
      </c>
      <c r="K13" s="10" t="s">
        <v>4</v>
      </c>
      <c r="L13" s="39" t="s">
        <v>26</v>
      </c>
      <c r="M13" s="11" t="s">
        <v>3</v>
      </c>
      <c r="N13" s="10" t="s">
        <v>4</v>
      </c>
      <c r="O13" s="39" t="s">
        <v>26</v>
      </c>
      <c r="P13" s="120"/>
    </row>
    <row r="14" spans="2:16" ht="24.75" customHeight="1">
      <c r="B14" s="47" t="s">
        <v>31</v>
      </c>
      <c r="C14" s="57">
        <v>1867</v>
      </c>
      <c r="D14" s="20">
        <v>143</v>
      </c>
      <c r="E14" s="58">
        <f>C14+D14</f>
        <v>2010</v>
      </c>
      <c r="F14" s="18">
        <v>878</v>
      </c>
      <c r="G14" s="59">
        <v>109</v>
      </c>
      <c r="H14" s="58">
        <f>F14+G14</f>
        <v>987</v>
      </c>
      <c r="I14" s="40">
        <f>(E14-H14)/H14</f>
        <v>1.0364741641337385</v>
      </c>
      <c r="J14" s="18">
        <v>7258</v>
      </c>
      <c r="K14" s="20">
        <v>901</v>
      </c>
      <c r="L14" s="58">
        <f>J14+K14</f>
        <v>8159</v>
      </c>
      <c r="M14" s="18">
        <v>3884</v>
      </c>
      <c r="N14" s="59">
        <v>371</v>
      </c>
      <c r="O14" s="58">
        <f>M14+N14</f>
        <v>4255</v>
      </c>
      <c r="P14" s="49">
        <f>(L14-O14)/O14</f>
        <v>0.9175088131609871</v>
      </c>
    </row>
    <row r="15" spans="2:16" ht="24.75" customHeight="1">
      <c r="B15" s="16" t="s">
        <v>32</v>
      </c>
      <c r="C15" s="57">
        <v>3346</v>
      </c>
      <c r="D15" s="20">
        <v>4</v>
      </c>
      <c r="E15" s="58">
        <f aca="true" t="shared" si="0" ref="E15:E21">C15+D15</f>
        <v>3350</v>
      </c>
      <c r="F15" s="18">
        <v>2329</v>
      </c>
      <c r="G15" s="59">
        <v>83</v>
      </c>
      <c r="H15" s="58">
        <f aca="true" t="shared" si="1" ref="H15:H21">F15+G15</f>
        <v>2412</v>
      </c>
      <c r="I15" s="40">
        <f aca="true" t="shared" si="2" ref="I15:I22">(E15-H15)/H15</f>
        <v>0.3888888888888889</v>
      </c>
      <c r="J15" s="18">
        <v>14573</v>
      </c>
      <c r="K15" s="20">
        <v>13</v>
      </c>
      <c r="L15" s="58">
        <f aca="true" t="shared" si="3" ref="L15:L21">J15+K15</f>
        <v>14586</v>
      </c>
      <c r="M15" s="18">
        <v>9591</v>
      </c>
      <c r="N15" s="59">
        <v>289</v>
      </c>
      <c r="O15" s="58">
        <f aca="true" t="shared" si="4" ref="O15:O21">M15+N15</f>
        <v>9880</v>
      </c>
      <c r="P15" s="49">
        <f aca="true" t="shared" si="5" ref="P15:P21">(L15-O15)/O15</f>
        <v>0.4763157894736842</v>
      </c>
    </row>
    <row r="16" spans="2:16" ht="24.75" customHeight="1">
      <c r="B16" s="16" t="s">
        <v>9</v>
      </c>
      <c r="C16" s="60">
        <v>140</v>
      </c>
      <c r="D16" s="20">
        <v>0</v>
      </c>
      <c r="E16" s="61">
        <f t="shared" si="0"/>
        <v>140</v>
      </c>
      <c r="F16" s="19">
        <v>391</v>
      </c>
      <c r="G16" s="59">
        <v>80</v>
      </c>
      <c r="H16" s="61">
        <f t="shared" si="1"/>
        <v>471</v>
      </c>
      <c r="I16" s="41">
        <f t="shared" si="2"/>
        <v>-0.70276008492569</v>
      </c>
      <c r="J16" s="19">
        <v>10820</v>
      </c>
      <c r="K16" s="20">
        <v>814</v>
      </c>
      <c r="L16" s="61">
        <f t="shared" si="3"/>
        <v>11634</v>
      </c>
      <c r="M16" s="19">
        <v>15559</v>
      </c>
      <c r="N16" s="59">
        <v>1174</v>
      </c>
      <c r="O16" s="61">
        <f t="shared" si="4"/>
        <v>16733</v>
      </c>
      <c r="P16" s="49">
        <f t="shared" si="5"/>
        <v>-0.30472718580051394</v>
      </c>
    </row>
    <row r="17" spans="2:16" ht="24.75" customHeight="1">
      <c r="B17" s="16" t="s">
        <v>10</v>
      </c>
      <c r="C17" s="60">
        <v>2005</v>
      </c>
      <c r="D17" s="20">
        <v>22</v>
      </c>
      <c r="E17" s="61">
        <f t="shared" si="0"/>
        <v>2027</v>
      </c>
      <c r="F17" s="19">
        <v>1757</v>
      </c>
      <c r="G17" s="59">
        <v>406</v>
      </c>
      <c r="H17" s="61">
        <f t="shared" si="1"/>
        <v>2163</v>
      </c>
      <c r="I17" s="41">
        <f t="shared" si="2"/>
        <v>-0.06287563569116968</v>
      </c>
      <c r="J17" s="19">
        <v>13703</v>
      </c>
      <c r="K17" s="20">
        <v>7219</v>
      </c>
      <c r="L17" s="61">
        <f t="shared" si="3"/>
        <v>20922</v>
      </c>
      <c r="M17" s="19">
        <v>14228</v>
      </c>
      <c r="N17" s="59">
        <v>8738</v>
      </c>
      <c r="O17" s="61">
        <f t="shared" si="4"/>
        <v>22966</v>
      </c>
      <c r="P17" s="49">
        <f t="shared" si="5"/>
        <v>-0.08900113210833406</v>
      </c>
    </row>
    <row r="18" spans="2:16" ht="24.75" customHeight="1">
      <c r="B18" s="16" t="s">
        <v>11</v>
      </c>
      <c r="C18" s="60">
        <v>5726</v>
      </c>
      <c r="D18" s="20">
        <v>1185</v>
      </c>
      <c r="E18" s="61">
        <f t="shared" si="0"/>
        <v>6911</v>
      </c>
      <c r="F18" s="19">
        <v>4895</v>
      </c>
      <c r="G18" s="59">
        <v>1160</v>
      </c>
      <c r="H18" s="61">
        <f t="shared" si="1"/>
        <v>6055</v>
      </c>
      <c r="I18" s="41">
        <f t="shared" si="2"/>
        <v>0.14137076796036332</v>
      </c>
      <c r="J18" s="19">
        <v>51125</v>
      </c>
      <c r="K18" s="20">
        <v>7730</v>
      </c>
      <c r="L18" s="61">
        <f t="shared" si="3"/>
        <v>58855</v>
      </c>
      <c r="M18" s="19">
        <v>47873</v>
      </c>
      <c r="N18" s="59">
        <v>6514</v>
      </c>
      <c r="O18" s="61">
        <f t="shared" si="4"/>
        <v>54387</v>
      </c>
      <c r="P18" s="49">
        <f t="shared" si="5"/>
        <v>0.08215198484932061</v>
      </c>
    </row>
    <row r="19" spans="2:16" ht="24.75" customHeight="1">
      <c r="B19" s="16" t="s">
        <v>12</v>
      </c>
      <c r="C19" s="60">
        <v>371</v>
      </c>
      <c r="D19" s="20">
        <v>172</v>
      </c>
      <c r="E19" s="61">
        <f t="shared" si="0"/>
        <v>543</v>
      </c>
      <c r="F19" s="19">
        <v>390</v>
      </c>
      <c r="G19" s="59">
        <v>294</v>
      </c>
      <c r="H19" s="61">
        <f t="shared" si="1"/>
        <v>684</v>
      </c>
      <c r="I19" s="41">
        <f t="shared" si="2"/>
        <v>-0.20614035087719298</v>
      </c>
      <c r="J19" s="19">
        <v>6346</v>
      </c>
      <c r="K19" s="20">
        <v>3825</v>
      </c>
      <c r="L19" s="61">
        <f t="shared" si="3"/>
        <v>10171</v>
      </c>
      <c r="M19" s="19">
        <v>6460</v>
      </c>
      <c r="N19" s="59">
        <v>4071</v>
      </c>
      <c r="O19" s="61">
        <f t="shared" si="4"/>
        <v>10531</v>
      </c>
      <c r="P19" s="49">
        <f t="shared" si="5"/>
        <v>-0.0341847877694426</v>
      </c>
    </row>
    <row r="20" spans="2:16" ht="24.75" customHeight="1">
      <c r="B20" s="16" t="s">
        <v>13</v>
      </c>
      <c r="C20" s="60">
        <v>25</v>
      </c>
      <c r="D20" s="20">
        <v>217</v>
      </c>
      <c r="E20" s="61">
        <f t="shared" si="0"/>
        <v>242</v>
      </c>
      <c r="F20" s="19">
        <v>56</v>
      </c>
      <c r="G20" s="59">
        <v>137</v>
      </c>
      <c r="H20" s="61">
        <f t="shared" si="1"/>
        <v>193</v>
      </c>
      <c r="I20" s="41">
        <f t="shared" si="2"/>
        <v>0.2538860103626943</v>
      </c>
      <c r="J20" s="19">
        <v>405</v>
      </c>
      <c r="K20" s="20">
        <v>1594</v>
      </c>
      <c r="L20" s="61">
        <f t="shared" si="3"/>
        <v>1999</v>
      </c>
      <c r="M20" s="19">
        <v>461</v>
      </c>
      <c r="N20" s="59">
        <v>1306</v>
      </c>
      <c r="O20" s="61">
        <f t="shared" si="4"/>
        <v>1767</v>
      </c>
      <c r="P20" s="49">
        <f t="shared" si="5"/>
        <v>0.13129598189020938</v>
      </c>
    </row>
    <row r="21" spans="2:16" ht="24.75" customHeight="1" thickBot="1">
      <c r="B21" s="35" t="s">
        <v>14</v>
      </c>
      <c r="C21" s="62">
        <v>36</v>
      </c>
      <c r="D21" s="37">
        <v>252</v>
      </c>
      <c r="E21" s="63">
        <f t="shared" si="0"/>
        <v>288</v>
      </c>
      <c r="F21" s="36">
        <v>39</v>
      </c>
      <c r="G21" s="64">
        <v>395</v>
      </c>
      <c r="H21" s="63">
        <f t="shared" si="1"/>
        <v>434</v>
      </c>
      <c r="I21" s="42">
        <f t="shared" si="2"/>
        <v>-0.33640552995391704</v>
      </c>
      <c r="J21" s="36">
        <v>328</v>
      </c>
      <c r="K21" s="37">
        <v>2779</v>
      </c>
      <c r="L21" s="63">
        <f t="shared" si="3"/>
        <v>3107</v>
      </c>
      <c r="M21" s="36">
        <v>302</v>
      </c>
      <c r="N21" s="64">
        <v>2688</v>
      </c>
      <c r="O21" s="63">
        <f t="shared" si="4"/>
        <v>2990</v>
      </c>
      <c r="P21" s="49">
        <f t="shared" si="5"/>
        <v>0.0391304347826087</v>
      </c>
    </row>
    <row r="22" spans="2:16" ht="27.75" customHeight="1" thickBot="1">
      <c r="B22" s="38" t="s">
        <v>26</v>
      </c>
      <c r="C22" s="65">
        <f aca="true" t="shared" si="6" ref="C22:H22">SUM(C14:C21)</f>
        <v>13516</v>
      </c>
      <c r="D22" s="69">
        <f t="shared" si="6"/>
        <v>1995</v>
      </c>
      <c r="E22" s="68">
        <f t="shared" si="6"/>
        <v>15511</v>
      </c>
      <c r="F22" s="66">
        <f t="shared" si="6"/>
        <v>10735</v>
      </c>
      <c r="G22" s="67">
        <f t="shared" si="6"/>
        <v>2664</v>
      </c>
      <c r="H22" s="68">
        <f t="shared" si="6"/>
        <v>13399</v>
      </c>
      <c r="I22" s="43">
        <f t="shared" si="2"/>
        <v>0.15762370326143743</v>
      </c>
      <c r="J22" s="66">
        <f aca="true" t="shared" si="7" ref="J22:O22">SUM(J14:J21)</f>
        <v>104558</v>
      </c>
      <c r="K22" s="69">
        <f t="shared" si="7"/>
        <v>24875</v>
      </c>
      <c r="L22" s="68">
        <f t="shared" si="7"/>
        <v>129433</v>
      </c>
      <c r="M22" s="66">
        <f t="shared" si="7"/>
        <v>98358</v>
      </c>
      <c r="N22" s="67">
        <f t="shared" si="7"/>
        <v>25151</v>
      </c>
      <c r="O22" s="68">
        <f t="shared" si="7"/>
        <v>123509</v>
      </c>
      <c r="P22" s="50">
        <f>(L22-O22)/O22</f>
        <v>0.04796411597535402</v>
      </c>
    </row>
    <row r="23" spans="2:16" ht="15" thickTop="1">
      <c r="B23" s="8"/>
      <c r="C23" s="8"/>
      <c r="D23" s="8"/>
      <c r="E23" s="8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</sheetData>
  <sheetProtection/>
  <mergeCells count="15">
    <mergeCell ref="B5:P5"/>
    <mergeCell ref="J11:P11"/>
    <mergeCell ref="J12:L12"/>
    <mergeCell ref="M12:O12"/>
    <mergeCell ref="P12:P13"/>
    <mergeCell ref="B2:P2"/>
    <mergeCell ref="B4:P4"/>
    <mergeCell ref="B6:P6"/>
    <mergeCell ref="B7:P7"/>
    <mergeCell ref="B10:B13"/>
    <mergeCell ref="C10:P10"/>
    <mergeCell ref="C12:E12"/>
    <mergeCell ref="F12:H12"/>
    <mergeCell ref="C11:I11"/>
    <mergeCell ref="I12:I13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23"/>
  <sheetViews>
    <sheetView zoomScale="77" zoomScaleNormal="77" zoomScalePageLayoutView="0" workbookViewId="0" topLeftCell="A6">
      <selection activeCell="I25" sqref="I25"/>
    </sheetView>
  </sheetViews>
  <sheetFormatPr defaultColWidth="9.140625" defaultRowHeight="12.75"/>
  <cols>
    <col min="1" max="1" width="4.8515625" style="0" customWidth="1"/>
    <col min="2" max="2" width="28.7109375" style="0" customWidth="1"/>
    <col min="3" max="8" width="10.57421875" style="0" customWidth="1"/>
    <col min="9" max="9" width="8.7109375" style="0" customWidth="1"/>
    <col min="10" max="15" width="10.57421875" style="0" customWidth="1"/>
  </cols>
  <sheetData>
    <row r="2" spans="2:42" s="3" customFormat="1" ht="30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2:38" s="3" customFormat="1" ht="21" customHeight="1">
      <c r="B3" s="14"/>
      <c r="C3" s="14"/>
      <c r="D3" s="14"/>
      <c r="E3" s="14"/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2:42" s="21" customFormat="1" ht="28.5" customHeight="1">
      <c r="B4" s="102" t="s">
        <v>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2:42" s="21" customFormat="1" ht="28.5" customHeight="1">
      <c r="B5" s="102" t="s">
        <v>43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2:42" s="21" customFormat="1" ht="33.75" customHeight="1">
      <c r="B6" s="102" t="s">
        <v>42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8" ht="13.5" thickBot="1"/>
    <row r="9" spans="2:16" ht="24" customHeight="1" thickTop="1">
      <c r="B9" s="46"/>
      <c r="C9" s="107" t="s">
        <v>25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9"/>
    </row>
    <row r="10" spans="2:16" ht="26.25" customHeight="1">
      <c r="B10" s="44"/>
      <c r="C10" s="113" t="s">
        <v>40</v>
      </c>
      <c r="D10" s="114"/>
      <c r="E10" s="114"/>
      <c r="F10" s="114"/>
      <c r="G10" s="114"/>
      <c r="H10" s="114"/>
      <c r="I10" s="115"/>
      <c r="J10" s="113" t="s">
        <v>41</v>
      </c>
      <c r="K10" s="114"/>
      <c r="L10" s="114"/>
      <c r="M10" s="114"/>
      <c r="N10" s="114"/>
      <c r="O10" s="114"/>
      <c r="P10" s="118"/>
    </row>
    <row r="11" spans="2:16" ht="12.75" customHeight="1">
      <c r="B11" s="44"/>
      <c r="C11" s="110" t="s">
        <v>46</v>
      </c>
      <c r="D11" s="111"/>
      <c r="E11" s="111"/>
      <c r="F11" s="110" t="s">
        <v>45</v>
      </c>
      <c r="G11" s="111"/>
      <c r="H11" s="112"/>
      <c r="I11" s="116" t="s">
        <v>28</v>
      </c>
      <c r="J11" s="111" t="s">
        <v>52</v>
      </c>
      <c r="K11" s="111"/>
      <c r="L11" s="111"/>
      <c r="M11" s="110" t="s">
        <v>53</v>
      </c>
      <c r="N11" s="111"/>
      <c r="O11" s="112"/>
      <c r="P11" s="119" t="s">
        <v>28</v>
      </c>
    </row>
    <row r="12" spans="2:16" ht="12.75" customHeight="1">
      <c r="B12" s="45"/>
      <c r="C12" s="17" t="s">
        <v>3</v>
      </c>
      <c r="D12" s="10" t="s">
        <v>4</v>
      </c>
      <c r="E12" s="39" t="s">
        <v>26</v>
      </c>
      <c r="F12" s="11" t="s">
        <v>3</v>
      </c>
      <c r="G12" s="10" t="s">
        <v>4</v>
      </c>
      <c r="H12" s="39" t="s">
        <v>26</v>
      </c>
      <c r="I12" s="117"/>
      <c r="J12" s="11" t="s">
        <v>3</v>
      </c>
      <c r="K12" s="10" t="s">
        <v>4</v>
      </c>
      <c r="L12" s="39" t="s">
        <v>26</v>
      </c>
      <c r="M12" s="11" t="s">
        <v>3</v>
      </c>
      <c r="N12" s="10" t="s">
        <v>4</v>
      </c>
      <c r="O12" s="39" t="s">
        <v>26</v>
      </c>
      <c r="P12" s="120"/>
    </row>
    <row r="13" spans="2:16" ht="22.5" customHeight="1">
      <c r="B13" s="16" t="s">
        <v>15</v>
      </c>
      <c r="C13" s="57">
        <v>2701</v>
      </c>
      <c r="D13" s="20">
        <v>0</v>
      </c>
      <c r="E13" s="58">
        <f>C13+D13</f>
        <v>2701</v>
      </c>
      <c r="F13" s="18">
        <v>1772</v>
      </c>
      <c r="G13" s="59">
        <v>1</v>
      </c>
      <c r="H13" s="58">
        <f>F13+G13</f>
        <v>1773</v>
      </c>
      <c r="I13" s="40">
        <f>(E13-H13)/H13</f>
        <v>0.5234066553863508</v>
      </c>
      <c r="J13" s="18">
        <v>14876</v>
      </c>
      <c r="K13" s="20">
        <v>44</v>
      </c>
      <c r="L13" s="58">
        <f>J13+K13</f>
        <v>14920</v>
      </c>
      <c r="M13" s="18">
        <v>11704</v>
      </c>
      <c r="N13" s="59">
        <v>54</v>
      </c>
      <c r="O13" s="58">
        <f>M13+N13</f>
        <v>11758</v>
      </c>
      <c r="P13" s="48">
        <f>(L13-O13)/O13</f>
        <v>0.2689232862731757</v>
      </c>
    </row>
    <row r="14" spans="2:16" ht="22.5" customHeight="1">
      <c r="B14" s="16" t="s">
        <v>16</v>
      </c>
      <c r="C14" s="57">
        <v>4945</v>
      </c>
      <c r="D14" s="20">
        <v>1853</v>
      </c>
      <c r="E14" s="58">
        <f aca="true" t="shared" si="0" ref="E14:E22">C14+D14</f>
        <v>6798</v>
      </c>
      <c r="F14" s="18">
        <v>5078</v>
      </c>
      <c r="G14" s="59">
        <v>2482</v>
      </c>
      <c r="H14" s="58">
        <f aca="true" t="shared" si="1" ref="H14:H22">F14+G14</f>
        <v>7560</v>
      </c>
      <c r="I14" s="40">
        <f aca="true" t="shared" si="2" ref="I14:I23">(E14-H14)/H14</f>
        <v>-0.1007936507936508</v>
      </c>
      <c r="J14" s="18">
        <v>63266</v>
      </c>
      <c r="K14" s="20">
        <v>24024</v>
      </c>
      <c r="L14" s="58">
        <f aca="true" t="shared" si="3" ref="L14:L22">J14+K14</f>
        <v>87290</v>
      </c>
      <c r="M14" s="18">
        <v>69506</v>
      </c>
      <c r="N14" s="59">
        <v>24606</v>
      </c>
      <c r="O14" s="58">
        <f aca="true" t="shared" si="4" ref="O14:O22">M14+N14</f>
        <v>94112</v>
      </c>
      <c r="P14" s="48">
        <f aca="true" t="shared" si="5" ref="P14:P23">(L14-O14)/O14</f>
        <v>-0.07248809928595716</v>
      </c>
    </row>
    <row r="15" spans="2:16" ht="22.5" customHeight="1">
      <c r="B15" s="16" t="s">
        <v>17</v>
      </c>
      <c r="C15" s="60">
        <v>1866</v>
      </c>
      <c r="D15" s="20">
        <v>141</v>
      </c>
      <c r="E15" s="61">
        <f t="shared" si="0"/>
        <v>2007</v>
      </c>
      <c r="F15" s="19">
        <v>935</v>
      </c>
      <c r="G15" s="59">
        <v>181</v>
      </c>
      <c r="H15" s="61">
        <f t="shared" si="1"/>
        <v>1116</v>
      </c>
      <c r="I15" s="41">
        <f t="shared" si="2"/>
        <v>0.7983870967741935</v>
      </c>
      <c r="J15" s="19">
        <v>7229</v>
      </c>
      <c r="K15" s="20">
        <v>801</v>
      </c>
      <c r="L15" s="61">
        <f t="shared" si="3"/>
        <v>8030</v>
      </c>
      <c r="M15" s="19">
        <v>4415</v>
      </c>
      <c r="N15" s="59">
        <v>488</v>
      </c>
      <c r="O15" s="61">
        <f t="shared" si="4"/>
        <v>4903</v>
      </c>
      <c r="P15" s="48">
        <f t="shared" si="5"/>
        <v>0.6377727921680604</v>
      </c>
    </row>
    <row r="16" spans="2:16" ht="22.5" customHeight="1">
      <c r="B16" s="16" t="s">
        <v>18</v>
      </c>
      <c r="C16" s="60">
        <v>3321</v>
      </c>
      <c r="D16" s="20">
        <v>1</v>
      </c>
      <c r="E16" s="61">
        <f>C16+D16</f>
        <v>3322</v>
      </c>
      <c r="F16" s="19">
        <v>2084</v>
      </c>
      <c r="G16" s="59">
        <v>0</v>
      </c>
      <c r="H16" s="61">
        <f>F16+G16</f>
        <v>2084</v>
      </c>
      <c r="I16" s="41">
        <f t="shared" si="2"/>
        <v>0.5940499040307101</v>
      </c>
      <c r="J16" s="19">
        <v>14046</v>
      </c>
      <c r="K16" s="20">
        <v>6</v>
      </c>
      <c r="L16" s="61">
        <f>J16+K16</f>
        <v>14052</v>
      </c>
      <c r="M16" s="19">
        <v>8589</v>
      </c>
      <c r="N16" s="59">
        <v>3</v>
      </c>
      <c r="O16" s="61">
        <f>M16+N16</f>
        <v>8592</v>
      </c>
      <c r="P16" s="48">
        <f>(L16-O16)/O16</f>
        <v>0.6354748603351955</v>
      </c>
    </row>
    <row r="17" spans="2:16" ht="22.5" customHeight="1">
      <c r="B17" s="16" t="s">
        <v>19</v>
      </c>
      <c r="C17" s="60">
        <v>36</v>
      </c>
      <c r="D17" s="20">
        <v>0</v>
      </c>
      <c r="E17" s="61">
        <f>C17+D17</f>
        <v>36</v>
      </c>
      <c r="F17" s="19">
        <v>148</v>
      </c>
      <c r="G17" s="59">
        <v>0</v>
      </c>
      <c r="H17" s="61">
        <f>F17+G17</f>
        <v>148</v>
      </c>
      <c r="I17" s="41">
        <f t="shared" si="2"/>
        <v>-0.7567567567567568</v>
      </c>
      <c r="J17" s="19">
        <v>1399</v>
      </c>
      <c r="K17" s="20">
        <v>0</v>
      </c>
      <c r="L17" s="61">
        <f>J17+K17</f>
        <v>1399</v>
      </c>
      <c r="M17" s="19">
        <v>1280</v>
      </c>
      <c r="N17" s="59">
        <v>0</v>
      </c>
      <c r="O17" s="61">
        <f>M17+N17</f>
        <v>1280</v>
      </c>
      <c r="P17" s="48">
        <f>(L17-O17)/O17</f>
        <v>0.09296875</v>
      </c>
    </row>
    <row r="18" spans="2:16" ht="22.5" customHeight="1">
      <c r="B18" s="16" t="s">
        <v>20</v>
      </c>
      <c r="C18" s="60">
        <v>603</v>
      </c>
      <c r="D18" s="20">
        <v>0</v>
      </c>
      <c r="E18" s="61">
        <f t="shared" si="0"/>
        <v>603</v>
      </c>
      <c r="F18" s="19">
        <v>697</v>
      </c>
      <c r="G18" s="59">
        <v>0</v>
      </c>
      <c r="H18" s="61">
        <f t="shared" si="1"/>
        <v>697</v>
      </c>
      <c r="I18" s="41">
        <f t="shared" si="2"/>
        <v>-0.13486370157819225</v>
      </c>
      <c r="J18" s="19">
        <v>2848</v>
      </c>
      <c r="K18" s="20">
        <v>0</v>
      </c>
      <c r="L18" s="61">
        <f t="shared" si="3"/>
        <v>2848</v>
      </c>
      <c r="M18" s="19">
        <v>2498</v>
      </c>
      <c r="N18" s="59">
        <v>0</v>
      </c>
      <c r="O18" s="61">
        <f t="shared" si="4"/>
        <v>2498</v>
      </c>
      <c r="P18" s="48">
        <f t="shared" si="5"/>
        <v>0.14011208967173738</v>
      </c>
    </row>
    <row r="19" spans="2:16" ht="22.5" customHeight="1">
      <c r="B19" s="16" t="s">
        <v>21</v>
      </c>
      <c r="C19" s="60">
        <v>4</v>
      </c>
      <c r="D19" s="20">
        <v>0</v>
      </c>
      <c r="E19" s="61">
        <f t="shared" si="0"/>
        <v>4</v>
      </c>
      <c r="F19" s="19">
        <v>1</v>
      </c>
      <c r="G19" s="59">
        <v>0</v>
      </c>
      <c r="H19" s="61">
        <f t="shared" si="1"/>
        <v>1</v>
      </c>
      <c r="I19" s="41">
        <f t="shared" si="2"/>
        <v>3</v>
      </c>
      <c r="J19" s="19">
        <v>646</v>
      </c>
      <c r="K19" s="20">
        <v>0</v>
      </c>
      <c r="L19" s="61">
        <f t="shared" si="3"/>
        <v>646</v>
      </c>
      <c r="M19" s="19">
        <v>184</v>
      </c>
      <c r="N19" s="59">
        <v>0</v>
      </c>
      <c r="O19" s="61">
        <f t="shared" si="4"/>
        <v>184</v>
      </c>
      <c r="P19" s="48">
        <f t="shared" si="5"/>
        <v>2.510869565217391</v>
      </c>
    </row>
    <row r="20" spans="2:16" ht="22.5" customHeight="1">
      <c r="B20" s="16" t="s">
        <v>22</v>
      </c>
      <c r="C20" s="60">
        <v>31</v>
      </c>
      <c r="D20" s="20">
        <v>0</v>
      </c>
      <c r="E20" s="61">
        <f t="shared" si="0"/>
        <v>31</v>
      </c>
      <c r="F20" s="19">
        <v>20</v>
      </c>
      <c r="G20" s="59">
        <v>0</v>
      </c>
      <c r="H20" s="61">
        <f t="shared" si="1"/>
        <v>20</v>
      </c>
      <c r="I20" s="41">
        <f t="shared" si="2"/>
        <v>0.55</v>
      </c>
      <c r="J20" s="19">
        <v>238</v>
      </c>
      <c r="K20" s="20">
        <v>0</v>
      </c>
      <c r="L20" s="61">
        <f t="shared" si="3"/>
        <v>238</v>
      </c>
      <c r="M20" s="19">
        <v>171</v>
      </c>
      <c r="N20" s="59">
        <v>0</v>
      </c>
      <c r="O20" s="61">
        <f t="shared" si="4"/>
        <v>171</v>
      </c>
      <c r="P20" s="48">
        <f t="shared" si="5"/>
        <v>0.391812865497076</v>
      </c>
    </row>
    <row r="21" spans="2:16" ht="22.5" customHeight="1">
      <c r="B21" s="16" t="s">
        <v>23</v>
      </c>
      <c r="C21" s="60">
        <v>0</v>
      </c>
      <c r="D21" s="20">
        <v>0</v>
      </c>
      <c r="E21" s="61">
        <f t="shared" si="0"/>
        <v>0</v>
      </c>
      <c r="F21" s="19">
        <v>0</v>
      </c>
      <c r="G21" s="59">
        <v>0</v>
      </c>
      <c r="H21" s="61">
        <f t="shared" si="1"/>
        <v>0</v>
      </c>
      <c r="I21" s="41">
        <v>0</v>
      </c>
      <c r="J21" s="19">
        <v>10</v>
      </c>
      <c r="K21" s="20">
        <v>0</v>
      </c>
      <c r="L21" s="61">
        <f t="shared" si="3"/>
        <v>10</v>
      </c>
      <c r="M21" s="19">
        <v>10</v>
      </c>
      <c r="N21" s="59">
        <v>0</v>
      </c>
      <c r="O21" s="61">
        <f t="shared" si="4"/>
        <v>10</v>
      </c>
      <c r="P21" s="48">
        <f t="shared" si="5"/>
        <v>0</v>
      </c>
    </row>
    <row r="22" spans="2:16" ht="22.5" customHeight="1" thickBot="1">
      <c r="B22" s="34" t="s">
        <v>24</v>
      </c>
      <c r="C22" s="62">
        <v>0</v>
      </c>
      <c r="D22" s="37">
        <v>0</v>
      </c>
      <c r="E22" s="63">
        <f t="shared" si="0"/>
        <v>0</v>
      </c>
      <c r="F22" s="36">
        <v>0</v>
      </c>
      <c r="G22" s="64">
        <v>0</v>
      </c>
      <c r="H22" s="63">
        <f t="shared" si="1"/>
        <v>0</v>
      </c>
      <c r="I22" s="42">
        <v>0</v>
      </c>
      <c r="J22" s="36">
        <v>0</v>
      </c>
      <c r="K22" s="37">
        <v>0</v>
      </c>
      <c r="L22" s="63">
        <f t="shared" si="3"/>
        <v>0</v>
      </c>
      <c r="M22" s="36">
        <v>1</v>
      </c>
      <c r="N22" s="64">
        <v>0</v>
      </c>
      <c r="O22" s="63">
        <f t="shared" si="4"/>
        <v>1</v>
      </c>
      <c r="P22" s="70">
        <v>0</v>
      </c>
    </row>
    <row r="23" spans="2:16" ht="22.5" customHeight="1" thickBot="1">
      <c r="B23" s="22" t="s">
        <v>26</v>
      </c>
      <c r="C23" s="65">
        <f aca="true" t="shared" si="6" ref="C23:H23">SUM(C13:C22)</f>
        <v>13507</v>
      </c>
      <c r="D23" s="69">
        <f t="shared" si="6"/>
        <v>1995</v>
      </c>
      <c r="E23" s="68">
        <f t="shared" si="6"/>
        <v>15502</v>
      </c>
      <c r="F23" s="66">
        <f t="shared" si="6"/>
        <v>10735</v>
      </c>
      <c r="G23" s="67">
        <f t="shared" si="6"/>
        <v>2664</v>
      </c>
      <c r="H23" s="68">
        <f t="shared" si="6"/>
        <v>13399</v>
      </c>
      <c r="I23" s="43">
        <f t="shared" si="2"/>
        <v>0.15695201134413017</v>
      </c>
      <c r="J23" s="66">
        <f aca="true" t="shared" si="7" ref="J23:O23">SUM(J13:J22)</f>
        <v>104558</v>
      </c>
      <c r="K23" s="69">
        <f t="shared" si="7"/>
        <v>24875</v>
      </c>
      <c r="L23" s="68">
        <f t="shared" si="7"/>
        <v>129433</v>
      </c>
      <c r="M23" s="66">
        <f t="shared" si="7"/>
        <v>98358</v>
      </c>
      <c r="N23" s="67">
        <f t="shared" si="7"/>
        <v>25151</v>
      </c>
      <c r="O23" s="68">
        <f t="shared" si="7"/>
        <v>123509</v>
      </c>
      <c r="P23" s="71">
        <f t="shared" si="5"/>
        <v>0.04796411597535402</v>
      </c>
    </row>
    <row r="24" ht="13.5" thickTop="1"/>
  </sheetData>
  <sheetProtection/>
  <mergeCells count="13">
    <mergeCell ref="C11:E11"/>
    <mergeCell ref="F11:H11"/>
    <mergeCell ref="I11:I12"/>
    <mergeCell ref="J11:L11"/>
    <mergeCell ref="M11:O11"/>
    <mergeCell ref="P11:P12"/>
    <mergeCell ref="B2:P2"/>
    <mergeCell ref="B4:P4"/>
    <mergeCell ref="B6:P6"/>
    <mergeCell ref="C9:P9"/>
    <mergeCell ref="C10:I10"/>
    <mergeCell ref="J10:P10"/>
    <mergeCell ref="B5:P5"/>
  </mergeCells>
  <printOptions horizontalCentered="1" verticalCentered="1"/>
  <pageMargins left="0.1968503937007874" right="0.1968503937007874" top="0.7874015748031497" bottom="0.6692913385826772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 Dâmaso</dc:creator>
  <cp:keywords/>
  <dc:description/>
  <cp:lastModifiedBy>Vania Monteiro</cp:lastModifiedBy>
  <cp:lastPrinted>2024-03-13T15:52:17Z</cp:lastPrinted>
  <dcterms:created xsi:type="dcterms:W3CDTF">2008-03-14T16:06:34Z</dcterms:created>
  <dcterms:modified xsi:type="dcterms:W3CDTF">2024-04-11T14:08:36Z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